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8190" tabRatio="606" activeTab="0"/>
  </bookViews>
  <sheets>
    <sheet name="ponti" sheetId="1" r:id="rId1"/>
    <sheet name="atv" sheetId="2" r:id="rId2"/>
    <sheet name="frequenze e subtoni regionali" sheetId="3" r:id="rId3"/>
    <sheet name="istruzioni" sheetId="4" r:id="rId4"/>
    <sheet name="calcLocator" sheetId="5" r:id="rId5"/>
    <sheet name="copyright" sheetId="6" r:id="rId6"/>
    <sheet name="modifiche" sheetId="7" r:id="rId7"/>
  </sheets>
  <definedNames>
    <definedName name="_xlnm._FilterDatabase" localSheetId="1" hidden="1">'atv'!$A$1:$N$1</definedName>
    <definedName name="_xlnm._FilterDatabase" localSheetId="0" hidden="1">'ponti'!$A$1:$P$1060</definedName>
    <definedName name="_xlnm.Print_Area" localSheetId="1">'atv'!$A$1:$K$97</definedName>
    <definedName name="_xlnm.Print_Area" localSheetId="4">'calcLocator'!$A$1:$I$30</definedName>
    <definedName name="_xlnm.Print_Area" localSheetId="3">'istruzioni'!$A$1:$D$46</definedName>
    <definedName name="AtvHomeLoc">'atv'!$O$1</definedName>
    <definedName name="HomeLoc">'atv'!$O$1</definedName>
    <definedName name="MyLocator">#REF!</definedName>
    <definedName name="PontiHomeLoc">'ponti'!$O$1</definedName>
    <definedName name="_xlnm.Print_Titles" localSheetId="1">'atv'!$1:$1</definedName>
    <definedName name="_xlnm.Print_Titles" localSheetId="0">'ponti'!$1:$1</definedName>
  </definedNames>
  <calcPr fullCalcOnLoad="1"/>
</workbook>
</file>

<file path=xl/comments1.xml><?xml version="1.0" encoding="utf-8"?>
<comments xmlns="http://schemas.openxmlformats.org/spreadsheetml/2006/main">
  <authors>
    <author>Sonapa001</author>
  </authors>
  <commentList>
    <comment ref="O1" authorId="0">
      <text>
        <r>
          <rPr>
            <sz val="10"/>
            <rFont val="Tahoma"/>
            <family val="2"/>
          </rPr>
          <t>Inserire il proprio locatore</t>
        </r>
      </text>
    </comment>
    <comment ref="L1" authorId="0">
      <text>
        <r>
          <rPr>
            <sz val="10"/>
            <rFont val="Tahoma"/>
            <family val="2"/>
          </rPr>
          <t>Distanza in Km tra il proprio locator e locator ponte</t>
        </r>
      </text>
    </comment>
    <comment ref="M1" authorId="0">
      <text>
        <r>
          <rPr>
            <sz val="10"/>
            <rFont val="Tahoma"/>
            <family val="2"/>
          </rPr>
          <t>Direzione 
Puntamento
Antenna</t>
        </r>
      </text>
    </comment>
  </commentList>
</comments>
</file>

<file path=xl/comments2.xml><?xml version="1.0" encoding="utf-8"?>
<comments xmlns="http://schemas.openxmlformats.org/spreadsheetml/2006/main">
  <authors>
    <author>Sonapa001</author>
  </authors>
  <commentList>
    <comment ref="O1" authorId="0">
      <text>
        <r>
          <rPr>
            <sz val="10"/>
            <rFont val="Tahoma"/>
            <family val="2"/>
          </rPr>
          <t>Inserire il proprio locatore</t>
        </r>
      </text>
    </comment>
    <comment ref="L1" authorId="0">
      <text>
        <r>
          <rPr>
            <sz val="10"/>
            <rFont val="Tahoma"/>
            <family val="2"/>
          </rPr>
          <t>Distanza in Km tra il proprio locator e locator ponte</t>
        </r>
      </text>
    </comment>
    <comment ref="M1" authorId="0">
      <text>
        <r>
          <rPr>
            <sz val="10"/>
            <rFont val="Tahoma"/>
            <family val="2"/>
          </rPr>
          <t>Direzione 
Puntamento
Antenna</t>
        </r>
      </text>
    </comment>
  </commentList>
</comments>
</file>

<file path=xl/comments5.xml><?xml version="1.0" encoding="utf-8"?>
<comments xmlns="http://schemas.openxmlformats.org/spreadsheetml/2006/main">
  <authors>
    <author>Sonapa001</author>
  </authors>
  <commentList>
    <comment ref="F5" authorId="0">
      <text>
        <r>
          <rPr>
            <sz val="8"/>
            <rFont val="Tahoma"/>
            <family val="2"/>
          </rPr>
          <t xml:space="preserve">N = Nord
S = Sud
</t>
        </r>
      </text>
    </comment>
    <comment ref="F6" authorId="0">
      <text>
        <r>
          <rPr>
            <sz val="8"/>
            <rFont val="Tahoma"/>
            <family val="2"/>
          </rPr>
          <t xml:space="preserve">E = Est
O = Ovest
</t>
        </r>
      </text>
    </comment>
    <comment ref="E9" authorId="0">
      <text>
        <r>
          <rPr>
            <sz val="8"/>
            <rFont val="Tahoma"/>
            <family val="2"/>
          </rPr>
          <t xml:space="preserve">N = Nord
S = Sud
</t>
        </r>
      </text>
    </comment>
    <comment ref="E10" authorId="0">
      <text>
        <r>
          <rPr>
            <sz val="8"/>
            <rFont val="Tahoma"/>
            <family val="2"/>
          </rPr>
          <t xml:space="preserve">E = Est
O = Ovest
</t>
        </r>
      </text>
    </comment>
  </commentList>
</comments>
</file>

<file path=xl/sharedStrings.xml><?xml version="1.0" encoding="utf-8"?>
<sst xmlns="http://schemas.openxmlformats.org/spreadsheetml/2006/main" count="10939" uniqueCount="2872">
  <si>
    <t>RU3a</t>
  </si>
  <si>
    <t>+1.6 MHz</t>
  </si>
  <si>
    <t>M.Maielletta (CH)</t>
  </si>
  <si>
    <t>CH</t>
  </si>
  <si>
    <t>RU6</t>
  </si>
  <si>
    <t>Cermignano (TE)</t>
  </si>
  <si>
    <t>TE</t>
  </si>
  <si>
    <t>R3a</t>
  </si>
  <si>
    <t>-600 KHz</t>
  </si>
  <si>
    <t>M.Pierfaone (PZ)</t>
  </si>
  <si>
    <t>PZ</t>
  </si>
  <si>
    <t>M.Francavilla (BN)</t>
  </si>
  <si>
    <t>BN</t>
  </si>
  <si>
    <t>RU7</t>
  </si>
  <si>
    <t>Bologna</t>
  </si>
  <si>
    <t>BO</t>
  </si>
  <si>
    <t>RU5a</t>
  </si>
  <si>
    <t>M.Cimone (MO)</t>
  </si>
  <si>
    <t>MO</t>
  </si>
  <si>
    <t>Parma</t>
  </si>
  <si>
    <t>PR</t>
  </si>
  <si>
    <t>RU8</t>
  </si>
  <si>
    <t xml:space="preserve">Rimini </t>
  </si>
  <si>
    <t>RM</t>
  </si>
  <si>
    <t xml:space="preserve">Gaeta (LT) </t>
  </si>
  <si>
    <t>LT</t>
  </si>
  <si>
    <t>RU9</t>
  </si>
  <si>
    <t>Genova</t>
  </si>
  <si>
    <t>GE</t>
  </si>
  <si>
    <t>R1</t>
  </si>
  <si>
    <t>RU1</t>
  </si>
  <si>
    <t>M.Faudo (IM)</t>
  </si>
  <si>
    <t>IM</t>
  </si>
  <si>
    <t>R0</t>
  </si>
  <si>
    <t>Parco Adda Nord (BG)</t>
  </si>
  <si>
    <t>BG</t>
  </si>
  <si>
    <t>RU4a</t>
  </si>
  <si>
    <t>CO</t>
  </si>
  <si>
    <t>RU3</t>
  </si>
  <si>
    <t>Val Cava (LC)</t>
  </si>
  <si>
    <t>LC</t>
  </si>
  <si>
    <t>R7a</t>
  </si>
  <si>
    <t>Aprica (SO)</t>
  </si>
  <si>
    <t>SO</t>
  </si>
  <si>
    <t>R2</t>
  </si>
  <si>
    <t>Serra San Quirico (AN)</t>
  </si>
  <si>
    <t>AN</t>
  </si>
  <si>
    <t>M.Ronzone (AL)</t>
  </si>
  <si>
    <t>AL</t>
  </si>
  <si>
    <t>RU9a</t>
  </si>
  <si>
    <t>RU6a</t>
  </si>
  <si>
    <t>Novara</t>
  </si>
  <si>
    <t>NO</t>
  </si>
  <si>
    <t>+5.0 MHz</t>
  </si>
  <si>
    <t>TO</t>
  </si>
  <si>
    <t>Torino</t>
  </si>
  <si>
    <t>Bardonecchia (TO)</t>
  </si>
  <si>
    <t>RU2</t>
  </si>
  <si>
    <t>Castellaneta (TA)</t>
  </si>
  <si>
    <t>TS</t>
  </si>
  <si>
    <t>R4</t>
  </si>
  <si>
    <t>Acireale (CT)</t>
  </si>
  <si>
    <t>CT</t>
  </si>
  <si>
    <t>RU2a</t>
  </si>
  <si>
    <t>M.Secchieta (FI)</t>
  </si>
  <si>
    <t>FI</t>
  </si>
  <si>
    <t>Montenero (LI)</t>
  </si>
  <si>
    <t>LI</t>
  </si>
  <si>
    <t>R2a</t>
  </si>
  <si>
    <t>MS</t>
  </si>
  <si>
    <t>Maranza (BZ)</t>
  </si>
  <si>
    <t>BZ</t>
  </si>
  <si>
    <t>M.Renon (BZ)</t>
  </si>
  <si>
    <t>M.Agnello (TN)</t>
  </si>
  <si>
    <t>TN</t>
  </si>
  <si>
    <t>PG</t>
  </si>
  <si>
    <t>RU7a</t>
  </si>
  <si>
    <t>Falcade (BL)</t>
  </si>
  <si>
    <t>BL</t>
  </si>
  <si>
    <t>RU13a</t>
  </si>
  <si>
    <t>-1.6 MHz</t>
  </si>
  <si>
    <t>Pianezze (TV)</t>
  </si>
  <si>
    <t>TV</t>
  </si>
  <si>
    <t>RU12</t>
  </si>
  <si>
    <t>Roccaraso (AQ)</t>
  </si>
  <si>
    <t>AQ</t>
  </si>
  <si>
    <t>RU14</t>
  </si>
  <si>
    <t>L'Aquila</t>
  </si>
  <si>
    <t>RU11</t>
  </si>
  <si>
    <t>M.Pallano (CH)</t>
  </si>
  <si>
    <t>RU13</t>
  </si>
  <si>
    <t>RU10</t>
  </si>
  <si>
    <t>M.Piselli (TE)</t>
  </si>
  <si>
    <t>MT</t>
  </si>
  <si>
    <t>RU10a</t>
  </si>
  <si>
    <t>M.Vulturino (PZ)</t>
  </si>
  <si>
    <t>RU15</t>
  </si>
  <si>
    <t>M.Cozzo Cervello (CS)</t>
  </si>
  <si>
    <t>CS</t>
  </si>
  <si>
    <t>Ischia (NA)</t>
  </si>
  <si>
    <t>NA</t>
  </si>
  <si>
    <t>SA</t>
  </si>
  <si>
    <t>M.Pala (PN)</t>
  </si>
  <si>
    <t>PN</t>
  </si>
  <si>
    <t>M.Terminillo (RI)</t>
  </si>
  <si>
    <t>RI</t>
  </si>
  <si>
    <t>M.Fasce (GE)</t>
  </si>
  <si>
    <t xml:space="preserve">M.Verrugoli (SP) </t>
  </si>
  <si>
    <t>SP</t>
  </si>
  <si>
    <t>M.Campione (BS)</t>
  </si>
  <si>
    <t>BS</t>
  </si>
  <si>
    <t>Colico (LC)</t>
  </si>
  <si>
    <t>Bormio (SO)</t>
  </si>
  <si>
    <t>RU19</t>
  </si>
  <si>
    <t>M.Murano (AN)</t>
  </si>
  <si>
    <t>RU21</t>
  </si>
  <si>
    <t>Montegrimano (PU)</t>
  </si>
  <si>
    <t>PU</t>
  </si>
  <si>
    <t>Montoso (CN)</t>
  </si>
  <si>
    <t>CN</t>
  </si>
  <si>
    <t>Mango d'Alba (CN)</t>
  </si>
  <si>
    <t>BA</t>
  </si>
  <si>
    <t>RU15a</t>
  </si>
  <si>
    <t>FG</t>
  </si>
  <si>
    <t>M.Serpeddi (CA)</t>
  </si>
  <si>
    <t>CA</t>
  </si>
  <si>
    <t>OR</t>
  </si>
  <si>
    <t>ME</t>
  </si>
  <si>
    <t>M.Lauro (RG)</t>
  </si>
  <si>
    <t>RG</t>
  </si>
  <si>
    <t>SI</t>
  </si>
  <si>
    <t>M.Plose (BZ)</t>
  </si>
  <si>
    <t>M.La Selva (AQ)</t>
  </si>
  <si>
    <t>Barrea (AQ)</t>
  </si>
  <si>
    <t>M.Freddo (AQ)</t>
  </si>
  <si>
    <t>R3</t>
  </si>
  <si>
    <t>R4a</t>
  </si>
  <si>
    <t>Campo Imperatore (AQ)</t>
  </si>
  <si>
    <t>R6a</t>
  </si>
  <si>
    <t>Collepietro (AQ)</t>
  </si>
  <si>
    <t>M.Le Serre (AQ)</t>
  </si>
  <si>
    <t>R1a</t>
  </si>
  <si>
    <t>R5a</t>
  </si>
  <si>
    <t>R6</t>
  </si>
  <si>
    <t>Roseto Abruzzi (TE)</t>
  </si>
  <si>
    <t>R5</t>
  </si>
  <si>
    <t>Nereto (TE)</t>
  </si>
  <si>
    <t>Pescara</t>
  </si>
  <si>
    <t>Stigliano (MT)</t>
  </si>
  <si>
    <t>M.Caruso (PZ)</t>
  </si>
  <si>
    <t>M.Vulture (PZ)</t>
  </si>
  <si>
    <t>M.Botte Donato (CS)</t>
  </si>
  <si>
    <t>Cosenza</t>
  </si>
  <si>
    <t>R7</t>
  </si>
  <si>
    <t>S.Maria delle Armi (CS)</t>
  </si>
  <si>
    <t>Bocchigliero (CS)</t>
  </si>
  <si>
    <t xml:space="preserve">S.Giovanni in Fiore (CS) </t>
  </si>
  <si>
    <t>San Vito Serralta (CZ)</t>
  </si>
  <si>
    <t>CZ</t>
  </si>
  <si>
    <t>Catanzaro</t>
  </si>
  <si>
    <t>Pietrapennata (RC)</t>
  </si>
  <si>
    <t>RC</t>
  </si>
  <si>
    <t>M.S.Elia (RC)</t>
  </si>
  <si>
    <t>M.S.Andrea (RC)</t>
  </si>
  <si>
    <t>M.Mancuso (VV)</t>
  </si>
  <si>
    <t>VV</t>
  </si>
  <si>
    <t>M.Vergine (AV)</t>
  </si>
  <si>
    <t>AV</t>
  </si>
  <si>
    <t>Camposauro (BN)</t>
  </si>
  <si>
    <t>Benevento</t>
  </si>
  <si>
    <t>M.Taburno (BN)</t>
  </si>
  <si>
    <t>CE</t>
  </si>
  <si>
    <t>R0a</t>
  </si>
  <si>
    <t>Massiccio del Matese (CE)</t>
  </si>
  <si>
    <t>Portici (NA)</t>
  </si>
  <si>
    <t>Pozzuoli (NA)</t>
  </si>
  <si>
    <t>M.Vesuvio (NA)</t>
  </si>
  <si>
    <t>M.Tubenna (SA)</t>
  </si>
  <si>
    <t>M.Stella Cilento (SA)</t>
  </si>
  <si>
    <t>Mercato S. Severino (SA)</t>
  </si>
  <si>
    <t>RU4</t>
  </si>
  <si>
    <t>Perdifumo (SA)</t>
  </si>
  <si>
    <t>RU5</t>
  </si>
  <si>
    <t>M.Coroncina (BO)</t>
  </si>
  <si>
    <t>Pianoro (BO)</t>
  </si>
  <si>
    <t>RU1a</t>
  </si>
  <si>
    <t>Castel Maggiore (BO)</t>
  </si>
  <si>
    <t>RU8a</t>
  </si>
  <si>
    <t>RU16</t>
  </si>
  <si>
    <t>Modigliana (FC)</t>
  </si>
  <si>
    <t>FC</t>
  </si>
  <si>
    <t>Bondeno (FE)</t>
  </si>
  <si>
    <t>FE</t>
  </si>
  <si>
    <t>Ferrara</t>
  </si>
  <si>
    <t>Lideo Estensi (FE)</t>
  </si>
  <si>
    <t>Bertinoro (FO)</t>
  </si>
  <si>
    <t>M.Trebbio (FO)</t>
  </si>
  <si>
    <t>Polinago (MO)</t>
  </si>
  <si>
    <t>Modena</t>
  </si>
  <si>
    <t>PC</t>
  </si>
  <si>
    <t>Piacenza</t>
  </si>
  <si>
    <t>M.Santa Franca (PC)</t>
  </si>
  <si>
    <t>Salsomaggiore (PR)</t>
  </si>
  <si>
    <t>M.Cassio (PR)</t>
  </si>
  <si>
    <t>M.Molinatico (PR)</t>
  </si>
  <si>
    <t>RU25</t>
  </si>
  <si>
    <t>+1.6MHz</t>
  </si>
  <si>
    <t>M.Canate (PR)</t>
  </si>
  <si>
    <t>Fidenza (PR)</t>
  </si>
  <si>
    <t>M.Ghebbio (RA)</t>
  </si>
  <si>
    <t>RA</t>
  </si>
  <si>
    <t>Casina (RE)</t>
  </si>
  <si>
    <t>RE</t>
  </si>
  <si>
    <t>Casalgrande (RE)</t>
  </si>
  <si>
    <t xml:space="preserve">Casina (RE) </t>
  </si>
  <si>
    <t>Rimini</t>
  </si>
  <si>
    <t>RN</t>
  </si>
  <si>
    <t>Polazzo (GO)</t>
  </si>
  <si>
    <t>GO</t>
  </si>
  <si>
    <t>Piancavallo (PN)</t>
  </si>
  <si>
    <t>M.Jouf (PN)</t>
  </si>
  <si>
    <t>RU28</t>
  </si>
  <si>
    <t>Sacile (PN)</t>
  </si>
  <si>
    <t>RU22</t>
  </si>
  <si>
    <t>Trieste</t>
  </si>
  <si>
    <t>M.Verzegnis (UD)</t>
  </si>
  <si>
    <t>UD</t>
  </si>
  <si>
    <t>M.Lussari (UD)</t>
  </si>
  <si>
    <t>Cividale del Friuli (UD)</t>
  </si>
  <si>
    <t>M.San Simeone (UD)</t>
  </si>
  <si>
    <t>Tolmezzo (UD)</t>
  </si>
  <si>
    <t>Reana (UD)</t>
  </si>
  <si>
    <t>Sora (FR)</t>
  </si>
  <si>
    <t>FR</t>
  </si>
  <si>
    <t>Campocatino (FR)</t>
  </si>
  <si>
    <t>Santopadre (FR)</t>
  </si>
  <si>
    <t xml:space="preserve">Frosinone </t>
  </si>
  <si>
    <t>Valleroffa (FR)</t>
  </si>
  <si>
    <t>Formia (LT)</t>
  </si>
  <si>
    <t>M.Circeo (LT)</t>
  </si>
  <si>
    <t>Ponza (LT)</t>
  </si>
  <si>
    <t>Latina</t>
  </si>
  <si>
    <t>M.Cosce (RI)</t>
  </si>
  <si>
    <t>M.Gennaro (RM)</t>
  </si>
  <si>
    <t xml:space="preserve">Allumiere (RM) </t>
  </si>
  <si>
    <t>Castelli Romani (RM)</t>
  </si>
  <si>
    <t>RV</t>
  </si>
  <si>
    <t>M.Guadagnolo (RM)</t>
  </si>
  <si>
    <t>Allumiere (RM)</t>
  </si>
  <si>
    <t>M.Tiburtini (RM)</t>
  </si>
  <si>
    <t xml:space="preserve">M.Cimini (VT) </t>
  </si>
  <si>
    <t>VT</t>
  </si>
  <si>
    <t>M.Cimini (VT)</t>
  </si>
  <si>
    <t>M.Figogna (GE)</t>
  </si>
  <si>
    <t>Campo Ligure (GE)</t>
  </si>
  <si>
    <t>Rapallo (GE)</t>
  </si>
  <si>
    <t>Sestri Levante (GE)</t>
  </si>
  <si>
    <t>M.Bignone (IM)</t>
  </si>
  <si>
    <t>Diano Marina (IM)</t>
  </si>
  <si>
    <t>Perinaldo (IM)</t>
  </si>
  <si>
    <t>La Spezia</t>
  </si>
  <si>
    <t>M.Verrugoli (SP)</t>
  </si>
  <si>
    <t>Albissola (SV)</t>
  </si>
  <si>
    <t>SV</t>
  </si>
  <si>
    <t>Bardineto (SV)</t>
  </si>
  <si>
    <t>Finale Ligure (SV)</t>
  </si>
  <si>
    <t>Cairo Montenotte (SV)</t>
  </si>
  <si>
    <t>M.Beigua (SV)</t>
  </si>
  <si>
    <t>Azzano S.Paolo (BG)</t>
  </si>
  <si>
    <t>Roncola (BG)</t>
  </si>
  <si>
    <t>S.Pellegrino Terme (BG)</t>
  </si>
  <si>
    <t>RU17</t>
  </si>
  <si>
    <t>M.Bue (BG)</t>
  </si>
  <si>
    <t>M.Concarena (BS)</t>
  </si>
  <si>
    <t>RU0a</t>
  </si>
  <si>
    <t>M.Maddalena (BS)</t>
  </si>
  <si>
    <t>Salo' (BS)</t>
  </si>
  <si>
    <t>Brescia</t>
  </si>
  <si>
    <t>-1,6 MHz</t>
  </si>
  <si>
    <t>M.Boletto (CO)</t>
  </si>
  <si>
    <t>Dongo (CO)</t>
  </si>
  <si>
    <t>Como</t>
  </si>
  <si>
    <t>Vailate (CR)</t>
  </si>
  <si>
    <t>CR</t>
  </si>
  <si>
    <t>Corni di Canzo (LC)</t>
  </si>
  <si>
    <t>Milano</t>
  </si>
  <si>
    <t>MI</t>
  </si>
  <si>
    <t>RU27</t>
  </si>
  <si>
    <t>Cernusco S.N. (MI)</t>
  </si>
  <si>
    <t>M.Penice (PV)</t>
  </si>
  <si>
    <t>PV</t>
  </si>
  <si>
    <t>Gambolo' (PV)</t>
  </si>
  <si>
    <t>Livigno (SO)</t>
  </si>
  <si>
    <t>M.Padrio (SO)</t>
  </si>
  <si>
    <t>Morbegno (SO)</t>
  </si>
  <si>
    <t>Passo Mortirolo (SO)</t>
  </si>
  <si>
    <t>Luino (VA)</t>
  </si>
  <si>
    <t>VA</t>
  </si>
  <si>
    <t>Campo dei Fiori (VA)</t>
  </si>
  <si>
    <t>M.Orsa (VA)</t>
  </si>
  <si>
    <t>Varese</t>
  </si>
  <si>
    <t>Macerata</t>
  </si>
  <si>
    <t>M.La Croce (AN)</t>
  </si>
  <si>
    <t>Camerano (AN)</t>
  </si>
  <si>
    <t>Senigallia (AN)</t>
  </si>
  <si>
    <t>Ancona</t>
  </si>
  <si>
    <t>M.Ascensione (AP)</t>
  </si>
  <si>
    <t>AP</t>
  </si>
  <si>
    <t>Monterubbiano (FM)</t>
  </si>
  <si>
    <t>FM</t>
  </si>
  <si>
    <t>Sassotetto (MC)</t>
  </si>
  <si>
    <t>MC</t>
  </si>
  <si>
    <t>Sarnano (MC)</t>
  </si>
  <si>
    <t>Campobasso</t>
  </si>
  <si>
    <t>CB</t>
  </si>
  <si>
    <t>S.Angelo Limosano (CB)</t>
  </si>
  <si>
    <t>M.Patalecchia (IS)</t>
  </si>
  <si>
    <t>IS</t>
  </si>
  <si>
    <t>Rionero Sannitico (IS)</t>
  </si>
  <si>
    <t>Acqui Terme (AL)</t>
  </si>
  <si>
    <t>Stazzano (AL)</t>
  </si>
  <si>
    <t>Novi Ligure (AL)</t>
  </si>
  <si>
    <t>RU</t>
  </si>
  <si>
    <t>AT</t>
  </si>
  <si>
    <t>Cocconato (AT)</t>
  </si>
  <si>
    <t xml:space="preserve">Asti </t>
  </si>
  <si>
    <t>Nizza Monferrato (AT)</t>
  </si>
  <si>
    <t>Mondovi' (CN)</t>
  </si>
  <si>
    <t>RU20</t>
  </si>
  <si>
    <t>Montezemolo (CN)</t>
  </si>
  <si>
    <t>Pinerolo (TO)</t>
  </si>
  <si>
    <t>Pino Torinese (TO)</t>
  </si>
  <si>
    <t>Cuorgne' (TO)</t>
  </si>
  <si>
    <t>Susa (TO)</t>
  </si>
  <si>
    <t>M.Cimolo (VB)</t>
  </si>
  <si>
    <t>VB</t>
  </si>
  <si>
    <t>M.Mottarone (VB)</t>
  </si>
  <si>
    <t>M.Moncucco (VB)</t>
  </si>
  <si>
    <t>Minervino Murge (BA)</t>
  </si>
  <si>
    <t>Locorotondo (BA)</t>
  </si>
  <si>
    <t>Cassano Murge (BA)</t>
  </si>
  <si>
    <t>Mesagne (BR)</t>
  </si>
  <si>
    <t>BR</t>
  </si>
  <si>
    <t>Selva di Fasano (BR)</t>
  </si>
  <si>
    <t>M.Nero (FG)</t>
  </si>
  <si>
    <t>LE</t>
  </si>
  <si>
    <t>TA</t>
  </si>
  <si>
    <t>Statte (TA)</t>
  </si>
  <si>
    <t>Grottaglie (TA)</t>
  </si>
  <si>
    <t>Mottola (TA)</t>
  </si>
  <si>
    <t>Isola S. Pietro (CA)</t>
  </si>
  <si>
    <t>Cagliari</t>
  </si>
  <si>
    <t>M.Nieddu (CA)</t>
  </si>
  <si>
    <t>Punta Sebera (CA)</t>
  </si>
  <si>
    <t>M.Linas (CA)</t>
  </si>
  <si>
    <t>NU</t>
  </si>
  <si>
    <t>Bruncu Spina (NU)</t>
  </si>
  <si>
    <t>Badde Urbara (OR)</t>
  </si>
  <si>
    <t>M.Rasu (SS)</t>
  </si>
  <si>
    <t>SS</t>
  </si>
  <si>
    <t>M.Pinu (SS)</t>
  </si>
  <si>
    <t>Osilo (SS)</t>
  </si>
  <si>
    <t>M.Cammarata (AG)</t>
  </si>
  <si>
    <t>AG</t>
  </si>
  <si>
    <t>Agrigento</t>
  </si>
  <si>
    <t>Burgio (AG)</t>
  </si>
  <si>
    <t>Licodia Eubea (CT)</t>
  </si>
  <si>
    <t>Antennamare (ME)</t>
  </si>
  <si>
    <t>PA</t>
  </si>
  <si>
    <t>M.Gibilmesi (PA)</t>
  </si>
  <si>
    <t>Palermo</t>
  </si>
  <si>
    <t>M.Cuccio (PA)</t>
  </si>
  <si>
    <t>Chiaramonte Gulfi (RG)</t>
  </si>
  <si>
    <t>Ispica (RG)</t>
  </si>
  <si>
    <t>Alcamo (TP)</t>
  </si>
  <si>
    <t>TP</t>
  </si>
  <si>
    <t>Partanna (TP)</t>
  </si>
  <si>
    <t>Calatafimi (TP)</t>
  </si>
  <si>
    <t>Trapani</t>
  </si>
  <si>
    <t>Ragusa</t>
  </si>
  <si>
    <t>Caltanisetta</t>
  </si>
  <si>
    <t>Siracusa</t>
  </si>
  <si>
    <t>M.Faggeta (AR)</t>
  </si>
  <si>
    <t>AR</t>
  </si>
  <si>
    <t>GR</t>
  </si>
  <si>
    <t>Montieri (GR)</t>
  </si>
  <si>
    <t>M.Pizzorne (LU)</t>
  </si>
  <si>
    <t>LU</t>
  </si>
  <si>
    <t>M.Giogo (MS)</t>
  </si>
  <si>
    <t>M.Grosso (MS)</t>
  </si>
  <si>
    <t>Campocecina (MS)</t>
  </si>
  <si>
    <t>Aulla (MS)</t>
  </si>
  <si>
    <t>PI</t>
  </si>
  <si>
    <t>PO</t>
  </si>
  <si>
    <t>Siena</t>
  </si>
  <si>
    <t>Merano (BZ)</t>
  </si>
  <si>
    <t>M.Cavallaccio (BZ)</t>
  </si>
  <si>
    <t>Plan de Corones (BZ)</t>
  </si>
  <si>
    <t>M.Macaion (BZ)</t>
  </si>
  <si>
    <t>M.Panarotta (TN)</t>
  </si>
  <si>
    <t>Tione (TN)</t>
  </si>
  <si>
    <t>Lodrone (TN)</t>
  </si>
  <si>
    <t>M.Bondone (TN)</t>
  </si>
  <si>
    <t xml:space="preserve">M.Agaro (TN) </t>
  </si>
  <si>
    <t>M.Ozol-Cles (TN)</t>
  </si>
  <si>
    <t>M.Paganella (TN)</t>
  </si>
  <si>
    <t>+3.150</t>
  </si>
  <si>
    <t>Cima Carega (TN)</t>
  </si>
  <si>
    <t>M.Subasio (PG)</t>
  </si>
  <si>
    <t>M.Serano (PG)</t>
  </si>
  <si>
    <t>M.Martano (PG)</t>
  </si>
  <si>
    <t>Perugia</t>
  </si>
  <si>
    <t>Gubbio (PG)</t>
  </si>
  <si>
    <t>Plan Checruit (AO)</t>
  </si>
  <si>
    <t>AO</t>
  </si>
  <si>
    <t>Pila (AO)</t>
  </si>
  <si>
    <t>St.Vincent (AO)</t>
  </si>
  <si>
    <t>S. Stefano Cadore (BL)</t>
  </si>
  <si>
    <t>Alano di Piave (BL)</t>
  </si>
  <si>
    <t>M.Marmolada (BL)</t>
  </si>
  <si>
    <t>M.Faverghera (BL)</t>
  </si>
  <si>
    <t>Pieve di Cadore (BL)</t>
  </si>
  <si>
    <t>M.Avena (BL)</t>
  </si>
  <si>
    <t>M.Zovo (BL)</t>
  </si>
  <si>
    <t>RU18</t>
  </si>
  <si>
    <t>M.Rite (BL)</t>
  </si>
  <si>
    <t>PD</t>
  </si>
  <si>
    <t>M.Cero (PD)</t>
  </si>
  <si>
    <t>M.Ricco (PD)</t>
  </si>
  <si>
    <t>Montello (TV)</t>
  </si>
  <si>
    <t>Riviera del Brenta (VE)</t>
  </si>
  <si>
    <t>VE</t>
  </si>
  <si>
    <t>Venezia</t>
  </si>
  <si>
    <t>RU26</t>
  </si>
  <si>
    <t>M.Grappa (VI)</t>
  </si>
  <si>
    <t>VI</t>
  </si>
  <si>
    <t>Bassano del Grappa (VI)</t>
  </si>
  <si>
    <t>RU14a</t>
  </si>
  <si>
    <t>Lusiana (VI)</t>
  </si>
  <si>
    <t>Verona</t>
  </si>
  <si>
    <t>VR</t>
  </si>
  <si>
    <t>M.Baldo (VR)</t>
  </si>
  <si>
    <t>Bosco Chiesa Nuova (VR)</t>
  </si>
  <si>
    <t>RU12a</t>
  </si>
  <si>
    <t>Rovigo</t>
  </si>
  <si>
    <t>shift</t>
  </si>
  <si>
    <t>tono</t>
  </si>
  <si>
    <t>(P)rov.</t>
  </si>
  <si>
    <t>regione</t>
  </si>
  <si>
    <t>2 lombardia</t>
  </si>
  <si>
    <t>1 piemonte</t>
  </si>
  <si>
    <t>3 veneto</t>
  </si>
  <si>
    <t>1x v.aosta</t>
  </si>
  <si>
    <t>5 toscana</t>
  </si>
  <si>
    <t xml:space="preserve">6 marche </t>
  </si>
  <si>
    <t>6 abruzzo</t>
  </si>
  <si>
    <t>0 umbria</t>
  </si>
  <si>
    <t>0 lazio</t>
  </si>
  <si>
    <t>8 molise</t>
  </si>
  <si>
    <t>9t sicilia</t>
  </si>
  <si>
    <t>8 calabria</t>
  </si>
  <si>
    <t>0s sardegna</t>
  </si>
  <si>
    <t>7 puglia</t>
  </si>
  <si>
    <t>78 basilicata</t>
  </si>
  <si>
    <t>8 campania</t>
  </si>
  <si>
    <t>1 liguria</t>
  </si>
  <si>
    <t>3v friuli v.g.</t>
  </si>
  <si>
    <t>SR</t>
  </si>
  <si>
    <t>CL</t>
  </si>
  <si>
    <t>(O)rdkey</t>
  </si>
  <si>
    <t xml:space="preserve">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</si>
  <si>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</si>
  <si>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</si>
  <si>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</si>
  <si>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</si>
  <si>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</si>
  <si>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</si>
  <si>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</si>
  <si>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</si>
  <si>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</si>
  <si>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</si>
  <si>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010</t>
  </si>
  <si>
    <t>012</t>
  </si>
  <si>
    <t>013</t>
  </si>
  <si>
    <t>016</t>
  </si>
  <si>
    <t>015</t>
  </si>
  <si>
    <t>017</t>
  </si>
  <si>
    <t>018</t>
  </si>
  <si>
    <t>019</t>
  </si>
  <si>
    <t>020</t>
  </si>
  <si>
    <t xml:space="preserve">110.9 </t>
  </si>
  <si>
    <t xml:space="preserve">71.9 </t>
  </si>
  <si>
    <t>Muggia (TS)</t>
  </si>
  <si>
    <t>82.5</t>
  </si>
  <si>
    <t>162.2</t>
  </si>
  <si>
    <t>94.8</t>
  </si>
  <si>
    <t>107.2</t>
  </si>
  <si>
    <t>156.7</t>
  </si>
  <si>
    <t>131.8</t>
  </si>
  <si>
    <t xml:space="preserve">123.0 </t>
  </si>
  <si>
    <t>Rocca Priora (RM)</t>
  </si>
  <si>
    <t>110.9</t>
  </si>
  <si>
    <t>88.5</t>
  </si>
  <si>
    <t xml:space="preserve">82.5 </t>
  </si>
  <si>
    <t>123.0</t>
  </si>
  <si>
    <t xml:space="preserve">103.5 </t>
  </si>
  <si>
    <t>71.9</t>
  </si>
  <si>
    <t xml:space="preserve">77.0 </t>
  </si>
  <si>
    <t xml:space="preserve">94.8 </t>
  </si>
  <si>
    <t>118.8</t>
  </si>
  <si>
    <t>127.3</t>
  </si>
  <si>
    <t>74.4</t>
  </si>
  <si>
    <t>77.0</t>
  </si>
  <si>
    <t>67.0</t>
  </si>
  <si>
    <t>79.7</t>
  </si>
  <si>
    <t>250.3</t>
  </si>
  <si>
    <t>IR0CD</t>
  </si>
  <si>
    <t>Chioggia (VE)</t>
  </si>
  <si>
    <t>IR3DA</t>
  </si>
  <si>
    <t>114.8</t>
  </si>
  <si>
    <t>91.5</t>
  </si>
  <si>
    <t>146.2</t>
  </si>
  <si>
    <t>Roccasecca dei Volsci (LT)</t>
  </si>
  <si>
    <t>Vittorio Veneto (TV)</t>
  </si>
  <si>
    <t xml:space="preserve">79.7 </t>
  </si>
  <si>
    <t>Tivoli (RM)</t>
  </si>
  <si>
    <t>127,3</t>
  </si>
  <si>
    <t>Matera</t>
  </si>
  <si>
    <t>141.3</t>
  </si>
  <si>
    <t>M.Cesen (TV)</t>
  </si>
  <si>
    <t>Villanova Monteleone (SS)</t>
  </si>
  <si>
    <t>IR8UAF</t>
  </si>
  <si>
    <t>50MHz</t>
  </si>
  <si>
    <t>+500 KHz</t>
  </si>
  <si>
    <t>-28 MHz</t>
  </si>
  <si>
    <t>Assisi (PG)</t>
  </si>
  <si>
    <t>- 6 MHz</t>
  </si>
  <si>
    <t>Forli' (FC)</t>
  </si>
  <si>
    <t>IR3UEF</t>
  </si>
  <si>
    <t>Colorno (PR)</t>
  </si>
  <si>
    <t>-30 MHz</t>
  </si>
  <si>
    <t xml:space="preserve">Reggio Emilia </t>
  </si>
  <si>
    <t>Pesaro</t>
  </si>
  <si>
    <t>M.Gaiardin (PN)</t>
  </si>
  <si>
    <t>Carrara (MS)</t>
  </si>
  <si>
    <t>IQ4GS</t>
  </si>
  <si>
    <t>89637</t>
  </si>
  <si>
    <t>Limbara (SS)</t>
  </si>
  <si>
    <t>M.Somma (NA)</t>
  </si>
  <si>
    <t>IR8AW</t>
  </si>
  <si>
    <t>Monte Porzio Catone (RM)</t>
  </si>
  <si>
    <t>Poggio Nibbio(VT)</t>
  </si>
  <si>
    <t>T</t>
  </si>
  <si>
    <t>0</t>
  </si>
  <si>
    <t>M.Seceda (BZ)</t>
  </si>
  <si>
    <t>Seceda</t>
  </si>
  <si>
    <t>Masone (GE)</t>
  </si>
  <si>
    <t>Turchino</t>
  </si>
  <si>
    <t>Rossiglione (GE)</t>
  </si>
  <si>
    <t>Val Susa</t>
  </si>
  <si>
    <t>Sestriere (TO)</t>
  </si>
  <si>
    <t>Bergamasca</t>
  </si>
  <si>
    <t>M.Pora (BG)</t>
  </si>
  <si>
    <t>Val Sabbia (BS)</t>
  </si>
  <si>
    <t>Campiglio</t>
  </si>
  <si>
    <t>71,9</t>
  </si>
  <si>
    <t>Molinatico</t>
  </si>
  <si>
    <t>Liguria</t>
  </si>
  <si>
    <t>Etna</t>
  </si>
  <si>
    <t>Sardegna</t>
  </si>
  <si>
    <t>Val di Ledro (TN)</t>
  </si>
  <si>
    <t>-7,6 MHz</t>
  </si>
  <si>
    <t>austria</t>
  </si>
  <si>
    <t>OE</t>
  </si>
  <si>
    <t>94,8</t>
  </si>
  <si>
    <t>Gosaldo (BL)</t>
  </si>
  <si>
    <t>Agordo</t>
  </si>
  <si>
    <t>M.Zoncolan (UD)</t>
  </si>
  <si>
    <t>Secchieta</t>
  </si>
  <si>
    <t>M.Albano (FI)</t>
  </si>
  <si>
    <t>79,7</t>
  </si>
  <si>
    <t>Bisenzio</t>
  </si>
  <si>
    <t>Terminillo</t>
  </si>
  <si>
    <t>Puglia</t>
  </si>
  <si>
    <t>Salernitano</t>
  </si>
  <si>
    <t>Calabria</t>
  </si>
  <si>
    <t>Nieddu</t>
  </si>
  <si>
    <t>4 emilia r.</t>
  </si>
  <si>
    <t>3n trentino a.a.</t>
  </si>
  <si>
    <t>9z</t>
  </si>
  <si>
    <t>999</t>
  </si>
  <si>
    <t>ZZ</t>
  </si>
  <si>
    <t>id</t>
  </si>
  <si>
    <t>(T)raslatore</t>
  </si>
  <si>
    <t>(F)req</t>
  </si>
  <si>
    <t>77,0</t>
  </si>
  <si>
    <t>Pantelleria</t>
  </si>
  <si>
    <t>RU20a</t>
  </si>
  <si>
    <t>RU23</t>
  </si>
  <si>
    <t>E</t>
  </si>
  <si>
    <t>Cuneo</t>
  </si>
  <si>
    <t>Melzo (MI)</t>
  </si>
  <si>
    <t>Cassolnovo (PV)</t>
  </si>
  <si>
    <t>Grado (GO)</t>
  </si>
  <si>
    <t>Empoli (FI)</t>
  </si>
  <si>
    <t>88,5</t>
  </si>
  <si>
    <t>Cingoli (MC)</t>
  </si>
  <si>
    <t>PE</t>
  </si>
  <si>
    <t>Guardiagrele</t>
  </si>
  <si>
    <t>Gravina di Puglia</t>
  </si>
  <si>
    <t>RO</t>
  </si>
  <si>
    <t>IR2UDY</t>
  </si>
  <si>
    <t>1750</t>
  </si>
  <si>
    <t>M.Ciccia (ME)</t>
  </si>
  <si>
    <t>156,7</t>
  </si>
  <si>
    <t>Cernusco</t>
  </si>
  <si>
    <t>M.Amiata (GR)</t>
  </si>
  <si>
    <t>Prato (PO)</t>
  </si>
  <si>
    <t>Val Bisenzio (PO)</t>
  </si>
  <si>
    <t>Petriano (PU)</t>
  </si>
  <si>
    <t>M.Maiella (CH)</t>
  </si>
  <si>
    <t>RM1</t>
  </si>
  <si>
    <t>RM0</t>
  </si>
  <si>
    <t>RM5</t>
  </si>
  <si>
    <t>RM7</t>
  </si>
  <si>
    <t>RM8</t>
  </si>
  <si>
    <t>RM9</t>
  </si>
  <si>
    <t>RM10</t>
  </si>
  <si>
    <t>RM12</t>
  </si>
  <si>
    <t>RM13</t>
  </si>
  <si>
    <t>RM16</t>
  </si>
  <si>
    <t>RM18</t>
  </si>
  <si>
    <t>RM19</t>
  </si>
  <si>
    <t>M.Agaro (TN)</t>
  </si>
  <si>
    <t>Casale Monferrato (AT)</t>
  </si>
  <si>
    <t>-7.6 MHz</t>
  </si>
  <si>
    <t>HB</t>
  </si>
  <si>
    <t>M.Jungfrau</t>
  </si>
  <si>
    <t>svizzera</t>
  </si>
  <si>
    <t>Freq In</t>
  </si>
  <si>
    <t>(F)req Out</t>
  </si>
  <si>
    <t xml:space="preserve">CN </t>
  </si>
  <si>
    <t>M.Malanotte (CN)</t>
  </si>
  <si>
    <t>M.Viso (CN)</t>
  </si>
  <si>
    <t>Verbania</t>
  </si>
  <si>
    <t>Albino (BG)</t>
  </si>
  <si>
    <t>Recoaro (VI)</t>
  </si>
  <si>
    <t xml:space="preserve">PD </t>
  </si>
  <si>
    <t>M.Bernadia (UD)</t>
  </si>
  <si>
    <t>M.Arcana (MO)</t>
  </si>
  <si>
    <t>M.Moro (CH)</t>
  </si>
  <si>
    <t>Frascati (RM)</t>
  </si>
  <si>
    <t>grassetto</t>
  </si>
  <si>
    <t>corsivo</t>
  </si>
  <si>
    <t>sottolineato</t>
  </si>
  <si>
    <t>atv001</t>
  </si>
  <si>
    <t>atv002</t>
  </si>
  <si>
    <t>atv003</t>
  </si>
  <si>
    <t>atv004</t>
  </si>
  <si>
    <t>atv005</t>
  </si>
  <si>
    <t>atv007</t>
  </si>
  <si>
    <t>atv008</t>
  </si>
  <si>
    <t>atv009</t>
  </si>
  <si>
    <t>atv010</t>
  </si>
  <si>
    <t>atv011</t>
  </si>
  <si>
    <t>atv013</t>
  </si>
  <si>
    <t>atv014</t>
  </si>
  <si>
    <t>atv015</t>
  </si>
  <si>
    <t>atv016</t>
  </si>
  <si>
    <t>atv017</t>
  </si>
  <si>
    <t>atv018</t>
  </si>
  <si>
    <t>atv019</t>
  </si>
  <si>
    <t>atv020</t>
  </si>
  <si>
    <t>atv021</t>
  </si>
  <si>
    <t>atv022</t>
  </si>
  <si>
    <t>atv023</t>
  </si>
  <si>
    <t>atv024</t>
  </si>
  <si>
    <t>atv025</t>
  </si>
  <si>
    <t>atv026</t>
  </si>
  <si>
    <t>atv027</t>
  </si>
  <si>
    <t>atv028</t>
  </si>
  <si>
    <t>atv029</t>
  </si>
  <si>
    <t>atv030</t>
  </si>
  <si>
    <t>atv031</t>
  </si>
  <si>
    <t>atv032</t>
  </si>
  <si>
    <t>atv033</t>
  </si>
  <si>
    <t>atv034</t>
  </si>
  <si>
    <t>atv035</t>
  </si>
  <si>
    <t>atv036</t>
  </si>
  <si>
    <t>atv037</t>
  </si>
  <si>
    <t>atv038</t>
  </si>
  <si>
    <t>atv039</t>
  </si>
  <si>
    <t>atv040</t>
  </si>
  <si>
    <t>atv041</t>
  </si>
  <si>
    <t>atv042</t>
  </si>
  <si>
    <t>atv043</t>
  </si>
  <si>
    <t>atv044</t>
  </si>
  <si>
    <t>atv045</t>
  </si>
  <si>
    <t>atv046</t>
  </si>
  <si>
    <t>atv047</t>
  </si>
  <si>
    <t>atv048</t>
  </si>
  <si>
    <t>atv049</t>
  </si>
  <si>
    <t>atv050</t>
  </si>
  <si>
    <t>atv051</t>
  </si>
  <si>
    <t>atv052</t>
  </si>
  <si>
    <t>atv053</t>
  </si>
  <si>
    <t>atv054</t>
  </si>
  <si>
    <t>atv055</t>
  </si>
  <si>
    <t>atv056</t>
  </si>
  <si>
    <t>atv057</t>
  </si>
  <si>
    <t>atv058</t>
  </si>
  <si>
    <t>atv059</t>
  </si>
  <si>
    <t>atv060</t>
  </si>
  <si>
    <t>atv061</t>
  </si>
  <si>
    <t>atv062</t>
  </si>
  <si>
    <t>atv063</t>
  </si>
  <si>
    <t>atv064</t>
  </si>
  <si>
    <t>atv065</t>
  </si>
  <si>
    <t>atv066</t>
  </si>
  <si>
    <t>atv067</t>
  </si>
  <si>
    <t>atv068</t>
  </si>
  <si>
    <t>atv069</t>
  </si>
  <si>
    <t>atv070</t>
  </si>
  <si>
    <t>atv071</t>
  </si>
  <si>
    <t>atv072</t>
  </si>
  <si>
    <t>atv073</t>
  </si>
  <si>
    <t>atv074</t>
  </si>
  <si>
    <t>atv075</t>
  </si>
  <si>
    <t>atv076</t>
  </si>
  <si>
    <t>atv077</t>
  </si>
  <si>
    <t>atv078</t>
  </si>
  <si>
    <t>atv079</t>
  </si>
  <si>
    <t>atv080</t>
  </si>
  <si>
    <t>atv081</t>
  </si>
  <si>
    <t>atv082</t>
  </si>
  <si>
    <t>atv083</t>
  </si>
  <si>
    <t>atv084</t>
  </si>
  <si>
    <t>atv085</t>
  </si>
  <si>
    <t>atv086</t>
  </si>
  <si>
    <t>atv087</t>
  </si>
  <si>
    <t>atv088</t>
  </si>
  <si>
    <t>atv089</t>
  </si>
  <si>
    <t>atv090</t>
  </si>
  <si>
    <t>atv091</t>
  </si>
  <si>
    <t>atv092</t>
  </si>
  <si>
    <t>atv093</t>
  </si>
  <si>
    <t>atv094</t>
  </si>
  <si>
    <t>atv095</t>
  </si>
  <si>
    <t>atv096</t>
  </si>
  <si>
    <t>atv097</t>
  </si>
  <si>
    <t>Ponti del sistema Link Nazionale</t>
  </si>
  <si>
    <t xml:space="preserve">Malanotte </t>
  </si>
  <si>
    <t xml:space="preserve">Bernadia </t>
  </si>
  <si>
    <t>Arcana</t>
  </si>
  <si>
    <t>Gennaro</t>
  </si>
  <si>
    <t>IR4UBG</t>
  </si>
  <si>
    <t>JN54AO</t>
  </si>
  <si>
    <t>Messina</t>
  </si>
  <si>
    <t>JN35PR</t>
  </si>
  <si>
    <t>JN61IS</t>
  </si>
  <si>
    <t>IR0AAH</t>
  </si>
  <si>
    <t>IR0AAG</t>
  </si>
  <si>
    <t>IR0UCG</t>
  </si>
  <si>
    <t>JN62GT</t>
  </si>
  <si>
    <t>IR0UDV</t>
  </si>
  <si>
    <t>JM49NF</t>
  </si>
  <si>
    <t>JN34VF</t>
  </si>
  <si>
    <t>IR1UDA</t>
  </si>
  <si>
    <t>IR1UFE</t>
  </si>
  <si>
    <t>IR1UDX</t>
  </si>
  <si>
    <t>IR2UBW</t>
  </si>
  <si>
    <t>JN45JU</t>
  </si>
  <si>
    <t>IR2UCM</t>
  </si>
  <si>
    <t>IR3UDC</t>
  </si>
  <si>
    <t>JN55UT</t>
  </si>
  <si>
    <t>IR3UDR</t>
  </si>
  <si>
    <t>JN55UG</t>
  </si>
  <si>
    <t>IR3UDA</t>
  </si>
  <si>
    <t>JN66PF</t>
  </si>
  <si>
    <t>IR4UAQ</t>
  </si>
  <si>
    <t>JN54IN</t>
  </si>
  <si>
    <t>IR4UBJ</t>
  </si>
  <si>
    <t>JN54AS</t>
  </si>
  <si>
    <t>IZ8EDE</t>
  </si>
  <si>
    <t>JN70VM</t>
  </si>
  <si>
    <t>M.Etna (CT)</t>
  </si>
  <si>
    <t>110,9</t>
  </si>
  <si>
    <t>Gioia Tauro (RC)</t>
  </si>
  <si>
    <t>Villa S.Giovanni (RC)</t>
  </si>
  <si>
    <t>67,0</t>
  </si>
  <si>
    <t>97,4</t>
  </si>
  <si>
    <t>103,5</t>
  </si>
  <si>
    <t>82,5</t>
  </si>
  <si>
    <t>118,8</t>
  </si>
  <si>
    <t>107,2</t>
  </si>
  <si>
    <t>74,4</t>
  </si>
  <si>
    <t>123,0</t>
  </si>
  <si>
    <t>167,9</t>
  </si>
  <si>
    <t>162,2</t>
  </si>
  <si>
    <t>131,8</t>
  </si>
  <si>
    <t>136,5</t>
  </si>
  <si>
    <t>141,3</t>
  </si>
  <si>
    <t>146,2</t>
  </si>
  <si>
    <t>151,4</t>
  </si>
  <si>
    <t>91,5</t>
  </si>
  <si>
    <t>M.Labro (GR)</t>
  </si>
  <si>
    <t>ik2ane@fastwebnet.it</t>
  </si>
  <si>
    <t>o suggerimenti</t>
  </si>
  <si>
    <t>Per modifiche, segnalazioni</t>
  </si>
  <si>
    <t>Campo Staffi (FR)</t>
  </si>
  <si>
    <t>M.Toraro (VI)</t>
  </si>
  <si>
    <t>IR4UBL</t>
  </si>
  <si>
    <t>Martinafranca (TA)</t>
  </si>
  <si>
    <t>M.S.Salvatore (Lugano)</t>
  </si>
  <si>
    <t>M.Tamaro (Lugano)</t>
  </si>
  <si>
    <t>M. di Malmera (Bellinzona)</t>
  </si>
  <si>
    <t>100</t>
  </si>
  <si>
    <t>Borghetto S.S. (SV)</t>
  </si>
  <si>
    <t xml:space="preserve"> -</t>
  </si>
  <si>
    <t>Olperer</t>
  </si>
  <si>
    <t>Carega</t>
  </si>
  <si>
    <t>San Marino</t>
  </si>
  <si>
    <t>San Marino (RSM)</t>
  </si>
  <si>
    <t>Parabita (LE)</t>
  </si>
  <si>
    <t>Lecce</t>
  </si>
  <si>
    <t>Chiavenna (SO)</t>
  </si>
  <si>
    <t>Loazzolo (AT)</t>
  </si>
  <si>
    <t>QRA (L)oc</t>
  </si>
  <si>
    <r>
      <t>M.Ricco (PD)</t>
    </r>
    <r>
      <rPr>
        <b/>
        <sz val="10"/>
        <rFont val="Arial"/>
        <family val="2"/>
      </rPr>
      <t xml:space="preserve"> </t>
    </r>
  </si>
  <si>
    <t>DS</t>
  </si>
  <si>
    <t>EL</t>
  </si>
  <si>
    <t>LN</t>
  </si>
  <si>
    <t>(G)rp</t>
  </si>
  <si>
    <t>Latitudine</t>
  </si>
  <si>
    <t>&lt;- inserire</t>
  </si>
  <si>
    <t>Longitudine</t>
  </si>
  <si>
    <t>Locatore</t>
  </si>
  <si>
    <t>per cui la conversione dal locator alle coordinate puo' produrre un valore diverso dall'originale</t>
  </si>
  <si>
    <t>Calcolo del Locatore</t>
  </si>
  <si>
    <t>Calcolo coordinate da Locatore</t>
  </si>
  <si>
    <t>Locatore A</t>
  </si>
  <si>
    <t>Locatore B</t>
  </si>
  <si>
    <t>Calcolo distanza e puntamento tra locatori</t>
  </si>
  <si>
    <t>Distanza Km</t>
  </si>
  <si>
    <t>Puntamento °</t>
  </si>
  <si>
    <t xml:space="preserve">Locatore </t>
  </si>
  <si>
    <t>Gradi</t>
  </si>
  <si>
    <t xml:space="preserve">Primi </t>
  </si>
  <si>
    <t>Secondi</t>
  </si>
  <si>
    <t>JN45PN</t>
  </si>
  <si>
    <t>N</t>
  </si>
  <si>
    <r>
      <t>Nota</t>
    </r>
    <r>
      <rPr>
        <sz val="10"/>
        <color indexed="12"/>
        <rFont val="Arial"/>
        <family val="2"/>
      </rPr>
      <t xml:space="preserve">: il locatore designa un rettangolo di lato circa 6,5km x 4,5km </t>
    </r>
  </si>
  <si>
    <t>JN44PT</t>
  </si>
  <si>
    <t>Formule a cura di IK2MLS</t>
  </si>
  <si>
    <t>JN46MC</t>
  </si>
  <si>
    <t>Bordighera (IM)</t>
  </si>
  <si>
    <t>Spotorno (SV)</t>
  </si>
  <si>
    <t>JN70FU</t>
  </si>
  <si>
    <t>JN62JB</t>
  </si>
  <si>
    <t>JN61QW</t>
  </si>
  <si>
    <t>(N)ome</t>
  </si>
  <si>
    <t>(K)m</t>
  </si>
  <si>
    <t>QRA (L)ocator</t>
  </si>
  <si>
    <t>oppure</t>
  </si>
  <si>
    <t>Localita'</t>
  </si>
  <si>
    <t>JN54BC</t>
  </si>
  <si>
    <t>JN54NA</t>
  </si>
  <si>
    <t>JN35PA</t>
  </si>
  <si>
    <t>JM76KT</t>
  </si>
  <si>
    <t>JM76NV</t>
  </si>
  <si>
    <t>JM77PB</t>
  </si>
  <si>
    <t>JM77KD</t>
  </si>
  <si>
    <t>JM77IA</t>
  </si>
  <si>
    <t>JM78SF</t>
  </si>
  <si>
    <t>JN54ET</t>
  </si>
  <si>
    <t>JN44XS</t>
  </si>
  <si>
    <t>JN44WL</t>
  </si>
  <si>
    <t>JN54EW</t>
  </si>
  <si>
    <t>JN44LJ</t>
  </si>
  <si>
    <t>JN33BW</t>
  </si>
  <si>
    <t>+1.0 MHz</t>
  </si>
  <si>
    <t xml:space="preserve">Bari </t>
  </si>
  <si>
    <t>IR7UBA</t>
  </si>
  <si>
    <t>Primi  e decimali</t>
  </si>
  <si>
    <t>1) Coordinate  in</t>
  </si>
  <si>
    <t>JN45OL</t>
  </si>
  <si>
    <t>JN44KR</t>
  </si>
  <si>
    <t>JN44LS</t>
  </si>
  <si>
    <t>JN44JS</t>
  </si>
  <si>
    <t xml:space="preserve">2) Coordinate in </t>
  </si>
  <si>
    <t>3) Coordinate in Gradi e Decimali, usare il segno meno per Ovest e Sud</t>
  </si>
  <si>
    <t>JN44VC</t>
  </si>
  <si>
    <t>Per il calcolo qrb e direzione:</t>
  </si>
  <si>
    <t>ISTRUZIONI PER L'USO</t>
  </si>
  <si>
    <t>LEGENDA TABELLA PONTI</t>
  </si>
  <si>
    <t xml:space="preserve">Le macro vanno abilitate ! </t>
  </si>
  <si>
    <t>Ponti con tono regionale standard</t>
  </si>
  <si>
    <t>Ponti con tono regionale fuori standard</t>
  </si>
  <si>
    <r>
      <t xml:space="preserve">Sistema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cho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ink</t>
    </r>
  </si>
  <si>
    <r>
      <t xml:space="preserve">Ponti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_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tar</t>
    </r>
  </si>
  <si>
    <r>
      <t>CTRL O</t>
    </r>
    <r>
      <rPr>
        <sz val="10"/>
        <rFont val="Arial"/>
        <family val="2"/>
      </rPr>
      <t xml:space="preserve"> ordina per regi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>ne</t>
    </r>
  </si>
  <si>
    <r>
      <t>CTRL F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>requenza</t>
    </r>
  </si>
  <si>
    <r>
      <t>CTRL P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rovincie,</t>
    </r>
  </si>
  <si>
    <r>
      <t>CTRL G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>ruppi</t>
    </r>
  </si>
  <si>
    <r>
      <t>CTRL T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rasponder</t>
    </r>
  </si>
  <si>
    <r>
      <t>CTRL N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ome</t>
    </r>
  </si>
  <si>
    <r>
      <t>CTRL K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>m di distanza dal proprio locatore</t>
    </r>
  </si>
  <si>
    <t>Per ordinare la lista dei ponti:</t>
  </si>
  <si>
    <t>su entrambi i fogli: ponti e atv</t>
  </si>
  <si>
    <t>1) Selezionare menu' Strumenti -&gt; Macro -&gt; Sicurezza : livello medio</t>
  </si>
  <si>
    <r>
      <t>Inserire il proprio QRA Locator nella casella in alto a destra Colonna "</t>
    </r>
    <r>
      <rPr>
        <b/>
        <sz val="10"/>
        <rFont val="Arial"/>
        <family val="2"/>
      </rPr>
      <t xml:space="preserve">O" </t>
    </r>
    <r>
      <rPr>
        <sz val="10"/>
        <rFont val="Arial"/>
        <family val="2"/>
      </rPr>
      <t>Riga</t>
    </r>
    <r>
      <rPr>
        <b/>
        <sz val="10"/>
        <rFont val="Arial"/>
        <family val="2"/>
      </rPr>
      <t xml:space="preserve"> 1</t>
    </r>
  </si>
  <si>
    <t>2) All'apertura del file, puo' comparire l'avviso di sicurezza per la presenza di macro</t>
  </si>
  <si>
    <t xml:space="preserve">In Excel spesso il livello di protezione sulle macro e' posizionato su elevato </t>
  </si>
  <si>
    <t>Se all'avvio si riceve un avviso di Sicurezza sulle Macro, occorre:</t>
  </si>
  <si>
    <t xml:space="preserve">   selezionare il tasto "Abilitare la macro"</t>
  </si>
  <si>
    <t>JN45JT</t>
  </si>
  <si>
    <t>JN45KU</t>
  </si>
  <si>
    <t>JN44IN</t>
  </si>
  <si>
    <t>JN44OI</t>
  </si>
  <si>
    <t>JN44QG</t>
  </si>
  <si>
    <t>JN44IM</t>
  </si>
  <si>
    <t>JN33TS</t>
  </si>
  <si>
    <t>JN44DJ</t>
  </si>
  <si>
    <t>JN44EE</t>
  </si>
  <si>
    <t>JN54UG</t>
  </si>
  <si>
    <t>JN56CF</t>
  </si>
  <si>
    <t>Frequenze radio dei ripetitori radioamatoriali italiani</t>
  </si>
  <si>
    <t>VHF</t>
  </si>
  <si>
    <t>UHF</t>
  </si>
  <si>
    <t>1.2 GHz.</t>
  </si>
  <si>
    <t>Denomin. ripetitore</t>
  </si>
  <si>
    <t>Frequenza Uscita</t>
  </si>
  <si>
    <t>Frequenza Entrata</t>
  </si>
  <si>
    <t>R 0</t>
  </si>
  <si>
    <t>RU 0 Alfa</t>
  </si>
  <si>
    <t>RM 0</t>
  </si>
  <si>
    <t>R 0 Alfa</t>
  </si>
  <si>
    <t>RU 1</t>
  </si>
  <si>
    <t>RU16 Alfa</t>
  </si>
  <si>
    <t>RM 1</t>
  </si>
  <si>
    <t>R 1</t>
  </si>
  <si>
    <t>RU 1 Alfa</t>
  </si>
  <si>
    <t>RM 2</t>
  </si>
  <si>
    <t>R 1 Alfa</t>
  </si>
  <si>
    <t>RU 2</t>
  </si>
  <si>
    <t>RU17 Alfa</t>
  </si>
  <si>
    <t>RM 3</t>
  </si>
  <si>
    <t>R 2</t>
  </si>
  <si>
    <t>RU 2 Alfa</t>
  </si>
  <si>
    <t>RM 4</t>
  </si>
  <si>
    <t>R 2 Alfa</t>
  </si>
  <si>
    <t>RU 3</t>
  </si>
  <si>
    <t>RU18 Alfa</t>
  </si>
  <si>
    <t>RM 5</t>
  </si>
  <si>
    <t xml:space="preserve">R 3 </t>
  </si>
  <si>
    <t>RU 3 Alfa</t>
  </si>
  <si>
    <t>RM 6</t>
  </si>
  <si>
    <t>R 3 Alfa</t>
  </si>
  <si>
    <t>RU 4</t>
  </si>
  <si>
    <t>RU19 Alfa</t>
  </si>
  <si>
    <t>RM 7</t>
  </si>
  <si>
    <t>R 4</t>
  </si>
  <si>
    <t>RU 4 Alfa</t>
  </si>
  <si>
    <t>RM 8</t>
  </si>
  <si>
    <t>R 4 Alfa</t>
  </si>
  <si>
    <t>RU 5</t>
  </si>
  <si>
    <t>RU20 Alfa</t>
  </si>
  <si>
    <t>RM 9</t>
  </si>
  <si>
    <t xml:space="preserve">R 5 </t>
  </si>
  <si>
    <t>RU 5 Alfa</t>
  </si>
  <si>
    <t>RM 10</t>
  </si>
  <si>
    <t>R 5 Alfa</t>
  </si>
  <si>
    <t>RU 6</t>
  </si>
  <si>
    <t>RU21 Alfa</t>
  </si>
  <si>
    <t>RM 11</t>
  </si>
  <si>
    <t xml:space="preserve">R 6 </t>
  </si>
  <si>
    <t>RU 6 Alfa</t>
  </si>
  <si>
    <t>RM 12</t>
  </si>
  <si>
    <t>R 6 Alfa</t>
  </si>
  <si>
    <t>RU 7</t>
  </si>
  <si>
    <t>RM 13</t>
  </si>
  <si>
    <t xml:space="preserve">R 7 </t>
  </si>
  <si>
    <t>RU 7 Alfa</t>
  </si>
  <si>
    <t>RU23 Alfa</t>
  </si>
  <si>
    <t>RM 14</t>
  </si>
  <si>
    <t>R 7 Alfa</t>
  </si>
  <si>
    <t>RU 8</t>
  </si>
  <si>
    <t>RU24</t>
  </si>
  <si>
    <t>RM 15</t>
  </si>
  <si>
    <t>RU 8 Alfa</t>
  </si>
  <si>
    <t>RU24 Alfa</t>
  </si>
  <si>
    <t>RM 16</t>
  </si>
  <si>
    <t>RU 9</t>
  </si>
  <si>
    <t>RM 17</t>
  </si>
  <si>
    <t>RU 9 Alfa</t>
  </si>
  <si>
    <t>RU25 Alfa</t>
  </si>
  <si>
    <t>RM 18</t>
  </si>
  <si>
    <t>RM 19</t>
  </si>
  <si>
    <t>RU10 Alfa</t>
  </si>
  <si>
    <t>RU26 Alfa</t>
  </si>
  <si>
    <t>Toni sub audio</t>
  </si>
  <si>
    <t>RU11 Alfa</t>
  </si>
  <si>
    <t>RU27 Alfa</t>
  </si>
  <si>
    <t>Regione</t>
  </si>
  <si>
    <t>Primario</t>
  </si>
  <si>
    <t>Secondario</t>
  </si>
  <si>
    <t>RU12 Alfa</t>
  </si>
  <si>
    <t>RU28 Alfa</t>
  </si>
  <si>
    <t>Val d'Aosta</t>
  </si>
  <si>
    <t>RU29</t>
  </si>
  <si>
    <t>Umbria</t>
  </si>
  <si>
    <t>Piemonte</t>
  </si>
  <si>
    <t>RU13 Alfa</t>
  </si>
  <si>
    <t>RU29 Alfa</t>
  </si>
  <si>
    <t>Lazio</t>
  </si>
  <si>
    <t>RU30</t>
  </si>
  <si>
    <t>Abruzzo</t>
  </si>
  <si>
    <t>Lombardia</t>
  </si>
  <si>
    <t>RU14 Alfa</t>
  </si>
  <si>
    <t>RU30 Alfa</t>
  </si>
  <si>
    <t>Molise</t>
  </si>
  <si>
    <t>Trentino</t>
  </si>
  <si>
    <t>RU31</t>
  </si>
  <si>
    <t>Campania</t>
  </si>
  <si>
    <t>Veneto</t>
  </si>
  <si>
    <t>Friuli V.G.</t>
  </si>
  <si>
    <t>Ogni installazione non rispondente a queste canalizzazioni</t>
  </si>
  <si>
    <t>Basilicata</t>
  </si>
  <si>
    <t>Emilia R.</t>
  </si>
  <si>
    <t>non rispetta il Band Plan IARU Regione 1.</t>
  </si>
  <si>
    <t>Toscana</t>
  </si>
  <si>
    <t>Vecchia canalizzazione. Non più autorizzato dopo il 6/2/2007</t>
  </si>
  <si>
    <t>Sicilia</t>
  </si>
  <si>
    <t>Marche</t>
  </si>
  <si>
    <t>Trasponder Nazionale</t>
  </si>
  <si>
    <t>© 2008 IW2HGL Diego</t>
  </si>
  <si>
    <t>Repubbl. di San Marino</t>
  </si>
  <si>
    <t>JN71JD</t>
  </si>
  <si>
    <t>JN71JC</t>
  </si>
  <si>
    <t>Colli Piacentini (PC)</t>
  </si>
  <si>
    <t>JN44TT</t>
  </si>
  <si>
    <t>(solo per Excell)</t>
  </si>
  <si>
    <t>Sistema Link Nazionale</t>
  </si>
  <si>
    <t>JN53SR</t>
  </si>
  <si>
    <t>JN53LR</t>
  </si>
  <si>
    <t>JN44KK</t>
  </si>
  <si>
    <t>JN46JA</t>
  </si>
  <si>
    <t>Carovigno (BR)</t>
  </si>
  <si>
    <t>JN80QK</t>
  </si>
  <si>
    <t>JN70VJ</t>
  </si>
  <si>
    <t>JN80QU</t>
  </si>
  <si>
    <t>JN80VN</t>
  </si>
  <si>
    <t>+5.0MHz</t>
  </si>
  <si>
    <t>Col Visentin (TV)</t>
  </si>
  <si>
    <t>JN56OL</t>
  </si>
  <si>
    <t>JN56WK</t>
  </si>
  <si>
    <t>JN56PQ</t>
  </si>
  <si>
    <t>JN57UB</t>
  </si>
  <si>
    <t>JN56MD</t>
  </si>
  <si>
    <t>JN56XR</t>
  </si>
  <si>
    <t>JN56UQ</t>
  </si>
  <si>
    <t>JN56RO</t>
  </si>
  <si>
    <t>JN56UO</t>
  </si>
  <si>
    <t>JN56SH</t>
  </si>
  <si>
    <t>Liguria ovest</t>
  </si>
  <si>
    <t>Riviera</t>
  </si>
  <si>
    <t>JN56UU</t>
  </si>
  <si>
    <t>RU16a</t>
  </si>
  <si>
    <t>JN40QW</t>
  </si>
  <si>
    <t>JN40OU</t>
  </si>
  <si>
    <t>JN40IR</t>
  </si>
  <si>
    <t>JN40FM</t>
  </si>
  <si>
    <t>JN40GD</t>
  </si>
  <si>
    <t>JM49SK</t>
  </si>
  <si>
    <t>JM49PI</t>
  </si>
  <si>
    <t>JM49KA</t>
  </si>
  <si>
    <t>JN61QT</t>
  </si>
  <si>
    <t>Santo Stefano (TE)</t>
  </si>
  <si>
    <t>JN62TP</t>
  </si>
  <si>
    <t>JN44CC</t>
  </si>
  <si>
    <t>JN44GK</t>
  </si>
  <si>
    <t>JN55LS</t>
  </si>
  <si>
    <t>204648</t>
  </si>
  <si>
    <t>JN35WW</t>
  </si>
  <si>
    <t>JN44XT</t>
  </si>
  <si>
    <t>JN65AS</t>
  </si>
  <si>
    <t>Udine</t>
  </si>
  <si>
    <t>JN66OB</t>
  </si>
  <si>
    <t>JN55UU</t>
  </si>
  <si>
    <t>JN54FM</t>
  </si>
  <si>
    <t>103.5</t>
  </si>
  <si>
    <t>415650</t>
  </si>
  <si>
    <t>JN34PS</t>
  </si>
  <si>
    <t>JN46WE</t>
  </si>
  <si>
    <t>RM6</t>
  </si>
  <si>
    <t>413323</t>
  </si>
  <si>
    <t>JN65AW</t>
  </si>
  <si>
    <t>Altamura (BA)</t>
  </si>
  <si>
    <t>JN80GT</t>
  </si>
  <si>
    <t>Echolink isofrequenza</t>
  </si>
  <si>
    <t>Trasponder isofrequenza</t>
  </si>
  <si>
    <t>Ponti UHF fuori numerazione IARU</t>
  </si>
  <si>
    <t>Ponti VHF fuori numerazione IARU</t>
  </si>
  <si>
    <t>Per OpenOffice</t>
  </si>
  <si>
    <t xml:space="preserve">Al momento non e' possibile utilizzare le macro. Se qualcuno ha qualche </t>
  </si>
  <si>
    <t>idea risolutiva... ben venga !!</t>
  </si>
  <si>
    <t>JN45SO</t>
  </si>
  <si>
    <t>JN45SS</t>
  </si>
  <si>
    <t>JN55BV</t>
  </si>
  <si>
    <t>JN55CT</t>
  </si>
  <si>
    <t>JN45IS</t>
  </si>
  <si>
    <t>Casale Litta (VA)</t>
  </si>
  <si>
    <t>183219</t>
  </si>
  <si>
    <t>g(E)estore</t>
  </si>
  <si>
    <t>ari</t>
  </si>
  <si>
    <t>cisar</t>
  </si>
  <si>
    <t>polo positivo</t>
  </si>
  <si>
    <t>Alpe di Poti  (AR)</t>
  </si>
  <si>
    <t>Montenero (FG)</t>
  </si>
  <si>
    <t>JN45DC</t>
  </si>
  <si>
    <t>JN44MJ</t>
  </si>
  <si>
    <t>JN46OK</t>
  </si>
  <si>
    <t>JN56EW</t>
  </si>
  <si>
    <t>JN65UQ</t>
  </si>
  <si>
    <t>JN53XL</t>
  </si>
  <si>
    <t>JN52TV</t>
  </si>
  <si>
    <t>JN63AK</t>
  </si>
  <si>
    <t>JN63FU</t>
  </si>
  <si>
    <t>JN71UR</t>
  </si>
  <si>
    <t>JN60WR</t>
  </si>
  <si>
    <t>JN70GR</t>
  </si>
  <si>
    <t>JN62FK</t>
  </si>
  <si>
    <t>JN61JS</t>
  </si>
  <si>
    <t>ari milano</t>
  </si>
  <si>
    <t>ari novi ligure</t>
  </si>
  <si>
    <t>ari brescia</t>
  </si>
  <si>
    <t>iw2moq</t>
  </si>
  <si>
    <t>ari forli'</t>
  </si>
  <si>
    <t>M.Falco (FO)</t>
  </si>
  <si>
    <t>ari forli</t>
  </si>
  <si>
    <t>uso privato il presente elenco citandone gli autori.</t>
  </si>
  <si>
    <t>Non e' consentito alcun uso a fini commerciali se non</t>
  </si>
  <si>
    <t>preventivamente esplicitamente autorizzato dagli autori.</t>
  </si>
  <si>
    <t>copyrigth by Walter De Vercelli IK2ANE</t>
  </si>
  <si>
    <t>Si autorizzano tutti i radioamatori ad utilizzare gratuitamente per</t>
  </si>
  <si>
    <t>cisar trieste</t>
  </si>
  <si>
    <t>iz1dyb</t>
  </si>
  <si>
    <t>iz1mlf</t>
  </si>
  <si>
    <t>JN45LX</t>
  </si>
  <si>
    <t>JN46ME</t>
  </si>
  <si>
    <t>M.Bar (Lugano)</t>
  </si>
  <si>
    <t>ari pozzuoli</t>
  </si>
  <si>
    <t>ari ischia</t>
  </si>
  <si>
    <t>cisar varese</t>
  </si>
  <si>
    <t>ari bergamo</t>
  </si>
  <si>
    <t>ari albino</t>
  </si>
  <si>
    <t>i2ngp</t>
  </si>
  <si>
    <t>cisar valcamonica</t>
  </si>
  <si>
    <t>ari erba</t>
  </si>
  <si>
    <t>ari voghera</t>
  </si>
  <si>
    <t>iw2mil</t>
  </si>
  <si>
    <t>iw2nql</t>
  </si>
  <si>
    <t>ari carpi</t>
  </si>
  <si>
    <t>ari parma</t>
  </si>
  <si>
    <t>JN56QB</t>
  </si>
  <si>
    <t>JN56TC</t>
  </si>
  <si>
    <t>JN66GO</t>
  </si>
  <si>
    <t>ari agordo</t>
  </si>
  <si>
    <t>JN56VB</t>
  </si>
  <si>
    <t>ari feltre</t>
  </si>
  <si>
    <t>JN66CJ</t>
  </si>
  <si>
    <t>ari belluno</t>
  </si>
  <si>
    <t>JN66DL</t>
  </si>
  <si>
    <t>JN56WI</t>
  </si>
  <si>
    <t>gruppo valbelluna</t>
  </si>
  <si>
    <t>iw5cbl</t>
  </si>
  <si>
    <t>iw2lhh</t>
  </si>
  <si>
    <t>jk1jtd</t>
  </si>
  <si>
    <t>ik1jtd</t>
  </si>
  <si>
    <t>cisar ik1jtd</t>
  </si>
  <si>
    <t>iz5mao</t>
  </si>
  <si>
    <t>ari nizza m.to</t>
  </si>
  <si>
    <t>iz1ezn</t>
  </si>
  <si>
    <t>ari cuneo</t>
  </si>
  <si>
    <t>Cisterna d'Asti (AT)</t>
  </si>
  <si>
    <t>ari asti</t>
  </si>
  <si>
    <t>ari mondovi'</t>
  </si>
  <si>
    <t>cisar iw2dck</t>
  </si>
  <si>
    <t>107.2-dcss 266</t>
  </si>
  <si>
    <t>iz1gct</t>
  </si>
  <si>
    <t>ari bologna</t>
  </si>
  <si>
    <t>JN54QK</t>
  </si>
  <si>
    <t>JN54QL</t>
  </si>
  <si>
    <t>Giuglielmo Marconi</t>
  </si>
  <si>
    <t>JN54QN</t>
  </si>
  <si>
    <t>JN54PM</t>
  </si>
  <si>
    <t>JN54OC</t>
  </si>
  <si>
    <t>radioamatori coroncina</t>
  </si>
  <si>
    <t>JM78WI</t>
  </si>
  <si>
    <t>JM88HV</t>
  </si>
  <si>
    <t>JM89DB</t>
  </si>
  <si>
    <t>JM89FG</t>
  </si>
  <si>
    <t>ari trieste</t>
  </si>
  <si>
    <t>ari udine</t>
  </si>
  <si>
    <t>ari portogruaro</t>
  </si>
  <si>
    <t>ari pordenone</t>
  </si>
  <si>
    <t>ari monfalcone</t>
  </si>
  <si>
    <t>ari fidenza</t>
  </si>
  <si>
    <t>scatter microonde parma</t>
  </si>
  <si>
    <t>ari bari</t>
  </si>
  <si>
    <t>ari arezzo</t>
  </si>
  <si>
    <t>Carpi (MO)</t>
  </si>
  <si>
    <t>ari la spezia ik1wvr</t>
  </si>
  <si>
    <t>ari catanzaro</t>
  </si>
  <si>
    <t>ari vicenza</t>
  </si>
  <si>
    <t>ari loano</t>
  </si>
  <si>
    <t>M.Erice (TP)</t>
  </si>
  <si>
    <t>ari trapani</t>
  </si>
  <si>
    <t>ari monte grappa</t>
  </si>
  <si>
    <t>ari reggio calabria</t>
  </si>
  <si>
    <t>ari genova</t>
  </si>
  <si>
    <t>JN45FA</t>
  </si>
  <si>
    <t>ari brindisi</t>
  </si>
  <si>
    <t>JN56MA</t>
  </si>
  <si>
    <t>ari pergine in3aho</t>
  </si>
  <si>
    <t>JN56ML</t>
  </si>
  <si>
    <t>ari bolzano in3kiz</t>
  </si>
  <si>
    <t>ari rovereto in3rsv</t>
  </si>
  <si>
    <t>ari cles in3mkp</t>
  </si>
  <si>
    <t>ari merano in3kua</t>
  </si>
  <si>
    <t>ari trento in3lnc</t>
  </si>
  <si>
    <t>JN56MB</t>
  </si>
  <si>
    <t>in3uvs</t>
  </si>
  <si>
    <t>in3gxb</t>
  </si>
  <si>
    <t>aral</t>
  </si>
  <si>
    <t>Arcidosso (GR)</t>
  </si>
  <si>
    <t>JN52RU</t>
  </si>
  <si>
    <t>Trento</t>
  </si>
  <si>
    <t>348273</t>
  </si>
  <si>
    <t>JN56OB</t>
  </si>
  <si>
    <t>ari formia</t>
  </si>
  <si>
    <t>ari valdarno ik5wjg</t>
  </si>
  <si>
    <t>ari rapallo</t>
  </si>
  <si>
    <t xml:space="preserve">ari latina </t>
  </si>
  <si>
    <t>ari latina</t>
  </si>
  <si>
    <t>ari verona iz3atu</t>
  </si>
  <si>
    <t>JN61VM</t>
  </si>
  <si>
    <t>JN61SR</t>
  </si>
  <si>
    <t>JN61TO</t>
  </si>
  <si>
    <t>JN61MF</t>
  </si>
  <si>
    <t>JN61TG</t>
  </si>
  <si>
    <t>JN61SF</t>
  </si>
  <si>
    <t>JN62HK</t>
  </si>
  <si>
    <t>JN62NE</t>
  </si>
  <si>
    <t>JN62LL</t>
  </si>
  <si>
    <t>JN62WD</t>
  </si>
  <si>
    <t>JN61LX</t>
  </si>
  <si>
    <t>JN61JW</t>
  </si>
  <si>
    <t>JN62BI</t>
  </si>
  <si>
    <t>ari salerno</t>
  </si>
  <si>
    <t>ari palmi</t>
  </si>
  <si>
    <t>ari cosenza</t>
  </si>
  <si>
    <t>ari lamezia terme</t>
  </si>
  <si>
    <t>ari locri</t>
  </si>
  <si>
    <t>ari taranto</t>
  </si>
  <si>
    <t>ari perugia</t>
  </si>
  <si>
    <t>ari pesaro</t>
  </si>
  <si>
    <t>ari teramo</t>
  </si>
  <si>
    <t>ari napoli</t>
  </si>
  <si>
    <t>ari avellino</t>
  </si>
  <si>
    <t>Magenta (MI)</t>
  </si>
  <si>
    <t>JN45KL</t>
  </si>
  <si>
    <t>IR1UDI</t>
  </si>
  <si>
    <t>ari casale</t>
  </si>
  <si>
    <t>M.Faito (NA)</t>
  </si>
  <si>
    <t>IR8CA</t>
  </si>
  <si>
    <t>ari pompei</t>
  </si>
  <si>
    <t>ari civitavecchia</t>
  </si>
  <si>
    <t>cisar genova ik1dlw</t>
  </si>
  <si>
    <t>IR6UBM</t>
  </si>
  <si>
    <t>IR8BT</t>
  </si>
  <si>
    <t>Casale Monferrato (AL)</t>
  </si>
  <si>
    <t>ari chioggia</t>
  </si>
  <si>
    <t>Faudo</t>
  </si>
  <si>
    <t>ari imperia</t>
  </si>
  <si>
    <t xml:space="preserve">ari imperia </t>
  </si>
  <si>
    <t>IR5UH</t>
  </si>
  <si>
    <t>ari varese</t>
  </si>
  <si>
    <t>IR1CJ</t>
  </si>
  <si>
    <t>-1.250 MHz</t>
  </si>
  <si>
    <t>S.Giovanni Rotondo (FG)</t>
  </si>
  <si>
    <t>IR7AZ</t>
  </si>
  <si>
    <t>iw7dzr</t>
  </si>
  <si>
    <t>ik4nzd</t>
  </si>
  <si>
    <t>iz2kpi</t>
  </si>
  <si>
    <t>ari tivoli iz0hak</t>
  </si>
  <si>
    <t>iw4bsg</t>
  </si>
  <si>
    <t>is0mkx</t>
  </si>
  <si>
    <t>iw1bzh</t>
  </si>
  <si>
    <t>Alba (CN)</t>
  </si>
  <si>
    <t>La Morra (CN)</t>
  </si>
  <si>
    <t>M.Fumaiolo (FO)</t>
  </si>
  <si>
    <t>014</t>
  </si>
  <si>
    <t>era salerno</t>
  </si>
  <si>
    <t>JN70IS</t>
  </si>
  <si>
    <t>JN70OK</t>
  </si>
  <si>
    <t>JN70MG</t>
  </si>
  <si>
    <t>JN33UU</t>
  </si>
  <si>
    <t>ari magenta ik2gao</t>
  </si>
  <si>
    <t>IR6UCE</t>
  </si>
  <si>
    <t>Bucchianico (CH)</t>
  </si>
  <si>
    <t>JN72CG</t>
  </si>
  <si>
    <t>Pescara (PE)</t>
  </si>
  <si>
    <t>IQ6PE/6</t>
  </si>
  <si>
    <t>ari Pescara</t>
  </si>
  <si>
    <t>IR9G</t>
  </si>
  <si>
    <t>ik0zcw</t>
  </si>
  <si>
    <t>Gamborogno (Locarno)</t>
  </si>
  <si>
    <t>JN46JD</t>
  </si>
  <si>
    <t>439150</t>
  </si>
  <si>
    <t>RU24a</t>
  </si>
  <si>
    <t>JN33WV</t>
  </si>
  <si>
    <t>JN44NJ</t>
  </si>
  <si>
    <t>JN33TU</t>
  </si>
  <si>
    <t>cisar genova iw1ppb</t>
  </si>
  <si>
    <t>IR3UFP</t>
  </si>
  <si>
    <t>JN70IW</t>
  </si>
  <si>
    <t>JN70FQ</t>
  </si>
  <si>
    <t>JN45UB</t>
  </si>
  <si>
    <t>Piacenza in</t>
  </si>
  <si>
    <t>Piacenza out</t>
  </si>
  <si>
    <t>JN44TR</t>
  </si>
  <si>
    <t>Agnello U7</t>
  </si>
  <si>
    <t>IR9P</t>
  </si>
  <si>
    <t>JN55KO</t>
  </si>
  <si>
    <t>JN55LJ</t>
  </si>
  <si>
    <t>JN55KR</t>
  </si>
  <si>
    <t>JN55NN</t>
  </si>
  <si>
    <t>JN55NQ</t>
  </si>
  <si>
    <t>iw3gbk - iz3atu</t>
  </si>
  <si>
    <t>iz3meg - i3vhf</t>
  </si>
  <si>
    <t>357734</t>
  </si>
  <si>
    <t>85,4</t>
  </si>
  <si>
    <t>JN55MO</t>
  </si>
  <si>
    <t>-600 kHz</t>
  </si>
  <si>
    <t>+500 kHz</t>
  </si>
  <si>
    <t>+500 Kkz</t>
  </si>
  <si>
    <t>Zafferana Etnea (CT)</t>
  </si>
  <si>
    <t>IR9AC</t>
  </si>
  <si>
    <t>Giaveno (TO)</t>
  </si>
  <si>
    <t>RU25a</t>
  </si>
  <si>
    <t>Lu Monferrato (AL)</t>
  </si>
  <si>
    <t>S.Maurizio di Brunate (CO)</t>
  </si>
  <si>
    <t>JN44FQ</t>
  </si>
  <si>
    <t>ari domodossola iw1bzh</t>
  </si>
  <si>
    <t>Ponti momentaneamente non in funzione</t>
  </si>
  <si>
    <t>cerpc iz4akm - iz4hxt</t>
  </si>
  <si>
    <t>JN80MP</t>
  </si>
  <si>
    <t>era taranto</t>
  </si>
  <si>
    <t>348162</t>
  </si>
  <si>
    <t>Campitello Matese (CB)</t>
  </si>
  <si>
    <t>IR8UY</t>
  </si>
  <si>
    <t>cisar campobasso iw8xoi iz8iaw</t>
  </si>
  <si>
    <t>JN54KS</t>
  </si>
  <si>
    <t>JN44LK</t>
  </si>
  <si>
    <t>RU31a</t>
  </si>
  <si>
    <t>JN45FU</t>
  </si>
  <si>
    <t>EX RU4a stesso input</t>
  </si>
  <si>
    <t>-4.0 MHz</t>
  </si>
  <si>
    <t>Lussari</t>
  </si>
  <si>
    <t>Lappano (CS)</t>
  </si>
  <si>
    <t>cisar ik8ltb</t>
  </si>
  <si>
    <t>JM89DH</t>
  </si>
  <si>
    <t>ik0yyy</t>
  </si>
  <si>
    <t>IR3UGR</t>
  </si>
  <si>
    <t>ic8cfn - ic8eww</t>
  </si>
  <si>
    <t>Corno di Rosazzo (UD)</t>
  </si>
  <si>
    <t>JN65RX</t>
  </si>
  <si>
    <t>JN45JI</t>
  </si>
  <si>
    <t>iz2eve</t>
  </si>
  <si>
    <t>329962</t>
  </si>
  <si>
    <t xml:space="preserve">ari casale </t>
  </si>
  <si>
    <t>380777</t>
  </si>
  <si>
    <t>JN45UA</t>
  </si>
  <si>
    <t>trc - lugano</t>
  </si>
  <si>
    <t>uska</t>
  </si>
  <si>
    <t>M.Pastelletto (VR)</t>
  </si>
  <si>
    <t>ari m.grappa i3zni</t>
  </si>
  <si>
    <t>ari monte grappa i3zni</t>
  </si>
  <si>
    <t>iw3hpk</t>
  </si>
  <si>
    <t>409977</t>
  </si>
  <si>
    <t>era palermo</t>
  </si>
  <si>
    <t>ari piacenza</t>
  </si>
  <si>
    <t>JN62XQ</t>
  </si>
  <si>
    <t>San Giovanni in Fiore (CS)</t>
  </si>
  <si>
    <t>JM81JG</t>
  </si>
  <si>
    <t>era cosenza</t>
  </si>
  <si>
    <t>M.San Calogero (PA)</t>
  </si>
  <si>
    <t>JM67UW</t>
  </si>
  <si>
    <t>292286</t>
  </si>
  <si>
    <t>JM67LX</t>
  </si>
  <si>
    <t>Vita (TP)</t>
  </si>
  <si>
    <t>JM67JU</t>
  </si>
  <si>
    <t>era trapani</t>
  </si>
  <si>
    <t>Sciacca (AG)</t>
  </si>
  <si>
    <t>JM67NM</t>
  </si>
  <si>
    <t>era agrigento</t>
  </si>
  <si>
    <t>JN44XF</t>
  </si>
  <si>
    <t>Val Brembana (BG)</t>
  </si>
  <si>
    <t>ari valbrembana</t>
  </si>
  <si>
    <t>cisar pantelleria</t>
  </si>
  <si>
    <t>cisar gubbio</t>
  </si>
  <si>
    <t>cisar i0nlv</t>
  </si>
  <si>
    <t>M.Rotondo (MS)</t>
  </si>
  <si>
    <t>cisar messina</t>
  </si>
  <si>
    <t>cisar ik1pjl</t>
  </si>
  <si>
    <t>cisar veneto</t>
  </si>
  <si>
    <t>cisar valtellina</t>
  </si>
  <si>
    <t>cisar iz0fse</t>
  </si>
  <si>
    <t>RU23a</t>
  </si>
  <si>
    <t>JN56DA</t>
  </si>
  <si>
    <t>JM66AS</t>
  </si>
  <si>
    <t>JN63BI</t>
  </si>
  <si>
    <t>JN80PS</t>
  </si>
  <si>
    <t>JN72BE</t>
  </si>
  <si>
    <t>JN63SK</t>
  </si>
  <si>
    <t>JN63OP</t>
  </si>
  <si>
    <t>JN56BD</t>
  </si>
  <si>
    <t>JN71EL</t>
  </si>
  <si>
    <t>JN62LV</t>
  </si>
  <si>
    <t>JN78JC</t>
  </si>
  <si>
    <t>JN56DF</t>
  </si>
  <si>
    <t>M.Pellegrino (PA)</t>
  </si>
  <si>
    <t>+600 kHz</t>
  </si>
  <si>
    <t>Niscemi (CL)</t>
  </si>
  <si>
    <t>JM77ED</t>
  </si>
  <si>
    <t>cisar niscemi</t>
  </si>
  <si>
    <t>Hot</t>
  </si>
  <si>
    <t>TR</t>
  </si>
  <si>
    <t>Hot Spot digitale isofrequenza</t>
  </si>
  <si>
    <t>Carini (PA)</t>
  </si>
  <si>
    <t>it9lvd</t>
  </si>
  <si>
    <t>Lomazzo (CO)</t>
  </si>
  <si>
    <t>JN45MQ</t>
  </si>
  <si>
    <t>JN34KW</t>
  </si>
  <si>
    <t>JN35UB</t>
  </si>
  <si>
    <t>JN34SJ</t>
  </si>
  <si>
    <t>JN44AQ</t>
  </si>
  <si>
    <t>JN45HK</t>
  </si>
  <si>
    <t>JN35MD</t>
  </si>
  <si>
    <t>JN35IB</t>
  </si>
  <si>
    <t>JN35VA</t>
  </si>
  <si>
    <t>JN45HX</t>
  </si>
  <si>
    <t>JN34PV</t>
  </si>
  <si>
    <t>JN46DC</t>
  </si>
  <si>
    <t>JN34VJ</t>
  </si>
  <si>
    <t>JN44BJ</t>
  </si>
  <si>
    <t>JN44CV</t>
  </si>
  <si>
    <t>JN44DO</t>
  </si>
  <si>
    <t>JN44DQ</t>
  </si>
  <si>
    <t>JN44PS</t>
  </si>
  <si>
    <t>JN45PU</t>
  </si>
  <si>
    <t>JN45PM</t>
  </si>
  <si>
    <t>JN45NT</t>
  </si>
  <si>
    <t>JN45TL</t>
  </si>
  <si>
    <t>JN45SR</t>
  </si>
  <si>
    <t>JN55DN</t>
  </si>
  <si>
    <t>JN66NI</t>
  </si>
  <si>
    <t>JN54IE</t>
  </si>
  <si>
    <t xml:space="preserve">Monte Rosa (VB) </t>
  </si>
  <si>
    <t>ari moncalieri i1ixc</t>
  </si>
  <si>
    <t>ik1qld</t>
  </si>
  <si>
    <t>ik1ybm</t>
  </si>
  <si>
    <t>IR3UEZ</t>
  </si>
  <si>
    <t>cisar iw5cgm</t>
  </si>
  <si>
    <t>JN63SM</t>
  </si>
  <si>
    <t>ik6fgx</t>
  </si>
  <si>
    <t>88.5 - 118.8</t>
  </si>
  <si>
    <t>M.Grisa (TS)</t>
  </si>
  <si>
    <t>Casamassima (BA)</t>
  </si>
  <si>
    <t>JN80LX</t>
  </si>
  <si>
    <t>JN81KC</t>
  </si>
  <si>
    <t xml:space="preserve">cisar </t>
  </si>
  <si>
    <t>RM11</t>
  </si>
  <si>
    <t>JN44HO</t>
  </si>
  <si>
    <t>Belforte M.to</t>
  </si>
  <si>
    <t>Valle Stura</t>
  </si>
  <si>
    <t>ik1hxm</t>
  </si>
  <si>
    <t>JN44IL</t>
  </si>
  <si>
    <t>IR3UBH</t>
  </si>
  <si>
    <t>JN66LF</t>
  </si>
  <si>
    <t>cisar pordenone</t>
  </si>
  <si>
    <t>sconosciuto</t>
  </si>
  <si>
    <t>iv3hcy</t>
  </si>
  <si>
    <t>JN66DB</t>
  </si>
  <si>
    <t>ari san remo ik1rlz</t>
  </si>
  <si>
    <t>RU28a</t>
  </si>
  <si>
    <t>IR5UBH</t>
  </si>
  <si>
    <t>cisar fidenza iw4dat</t>
  </si>
  <si>
    <t>ari milano iw2nke</t>
  </si>
  <si>
    <t>ari aosta ix1vkk</t>
  </si>
  <si>
    <t>IR3UCR</t>
  </si>
  <si>
    <t xml:space="preserve"> 3 veneto</t>
  </si>
  <si>
    <t>cisar zerobranco</t>
  </si>
  <si>
    <t>-1.5 MHz</t>
  </si>
  <si>
    <t>S.Maurizio Canavese (TO)</t>
  </si>
  <si>
    <t>IR1TB</t>
  </si>
  <si>
    <t>Casale M.to (AL)</t>
  </si>
  <si>
    <t xml:space="preserve">Belluno </t>
  </si>
  <si>
    <t>IR3UAE</t>
  </si>
  <si>
    <t>IR8BA</t>
  </si>
  <si>
    <t>cisar iw1ggq</t>
  </si>
  <si>
    <t>JN62SL</t>
  </si>
  <si>
    <t>IR0UP</t>
  </si>
  <si>
    <t>HotSpot</t>
  </si>
  <si>
    <t>Bagnacavallo (RA)</t>
  </si>
  <si>
    <t>JN54XK</t>
  </si>
  <si>
    <t>ari bagnacavallo</t>
  </si>
  <si>
    <t>ari caserta</t>
  </si>
  <si>
    <t>JN71DJ</t>
  </si>
  <si>
    <t>JN61XH</t>
  </si>
  <si>
    <t>JN60XR</t>
  </si>
  <si>
    <t>JN70LW</t>
  </si>
  <si>
    <t>JN70KR</t>
  </si>
  <si>
    <t>JN61LW</t>
  </si>
  <si>
    <t>JN70IQ</t>
  </si>
  <si>
    <t>ari cava dei tirreni</t>
  </si>
  <si>
    <t>- 27 MHz</t>
  </si>
  <si>
    <t>JN70BT</t>
  </si>
  <si>
    <t>100.0</t>
  </si>
  <si>
    <t>M.Pizzone (AV)</t>
  </si>
  <si>
    <t>JN70IV</t>
  </si>
  <si>
    <t>JN71HE</t>
  </si>
  <si>
    <t>JN71NA</t>
  </si>
  <si>
    <t>JN71HC</t>
  </si>
  <si>
    <t>ari siena</t>
  </si>
  <si>
    <t>Labro</t>
  </si>
  <si>
    <t>Albano</t>
  </si>
  <si>
    <t>ari vinci</t>
  </si>
  <si>
    <t>M.Pietra Pertusa (LU)</t>
  </si>
  <si>
    <t>cisar massa carrara iz5mjr</t>
  </si>
  <si>
    <t>IR0MA</t>
  </si>
  <si>
    <t>Monteciccardo (PU)</t>
  </si>
  <si>
    <t>JN54AB</t>
  </si>
  <si>
    <t>Alpi Apuane (MS)</t>
  </si>
  <si>
    <t>Roccamonfina ( (CE)</t>
  </si>
  <si>
    <t>JM68QD</t>
  </si>
  <si>
    <t>it9fkm</t>
  </si>
  <si>
    <t>JN70MF</t>
  </si>
  <si>
    <t>Brindisi</t>
  </si>
  <si>
    <t>JN80XP</t>
  </si>
  <si>
    <t>iw7crp</t>
  </si>
  <si>
    <t>M.Genuardo (AG)</t>
  </si>
  <si>
    <t>JM67OQ</t>
  </si>
  <si>
    <t>418203</t>
  </si>
  <si>
    <t>- 1,975 MHz</t>
  </si>
  <si>
    <t>- 55 MHz</t>
  </si>
  <si>
    <t xml:space="preserve">ari sestri levante </t>
  </si>
  <si>
    <t>RU27a</t>
  </si>
  <si>
    <t>M.Ferru (OR)</t>
  </si>
  <si>
    <t>IR0AAI</t>
  </si>
  <si>
    <t>IR0K</t>
  </si>
  <si>
    <t>IR0UAS</t>
  </si>
  <si>
    <t>IR0UEI</t>
  </si>
  <si>
    <t>IR1UCB</t>
  </si>
  <si>
    <t>M.Majella (CH)</t>
  </si>
  <si>
    <t>JN63GW</t>
  </si>
  <si>
    <t>iz4isn</t>
  </si>
  <si>
    <t>M.Palazzolo</t>
  </si>
  <si>
    <t>7723</t>
  </si>
  <si>
    <t>JN63EU</t>
  </si>
  <si>
    <t>Montelicciano (PU)</t>
  </si>
  <si>
    <t>JN63FV</t>
  </si>
  <si>
    <t>t77nm</t>
  </si>
  <si>
    <t>JN63FW</t>
  </si>
  <si>
    <t>310700</t>
  </si>
  <si>
    <t>Taranto</t>
  </si>
  <si>
    <t>Courmayeur (AO)</t>
  </si>
  <si>
    <t>Saint Nicolas (AO)</t>
  </si>
  <si>
    <t>ari treviso</t>
  </si>
  <si>
    <t>M.Pizzoc (TV)</t>
  </si>
  <si>
    <t>ari vittorio veneto</t>
  </si>
  <si>
    <t>Vivaro Romano (RM)</t>
  </si>
  <si>
    <t>JN62LC</t>
  </si>
  <si>
    <t>iz0hak</t>
  </si>
  <si>
    <t>Montesardo (LE)</t>
  </si>
  <si>
    <t>ari lecce</t>
  </si>
  <si>
    <t>JM90EU</t>
  </si>
  <si>
    <t>JN90BB</t>
  </si>
  <si>
    <t>JN90BH</t>
  </si>
  <si>
    <t>Cormons (GO)</t>
  </si>
  <si>
    <t>ari gorizia iv3ndv</t>
  </si>
  <si>
    <t>BI</t>
  </si>
  <si>
    <t>Cossato (BI)</t>
  </si>
  <si>
    <t>JN45CN</t>
  </si>
  <si>
    <t>ari trivero</t>
  </si>
  <si>
    <t>ari Sassari</t>
  </si>
  <si>
    <t>M.Alvaro (SS)</t>
  </si>
  <si>
    <t>JN40DS</t>
  </si>
  <si>
    <t>Colzate (BG)</t>
  </si>
  <si>
    <t>JN45WT</t>
  </si>
  <si>
    <t>JN45VS</t>
  </si>
  <si>
    <t>Bergamo</t>
  </si>
  <si>
    <t>JN45TQ</t>
  </si>
  <si>
    <t>Capaccio-Paestum (SA)</t>
  </si>
  <si>
    <t>222323</t>
  </si>
  <si>
    <t>ik8wep</t>
  </si>
  <si>
    <t>JN70MK</t>
  </si>
  <si>
    <t>JN80JV</t>
  </si>
  <si>
    <t>i4qgf</t>
  </si>
  <si>
    <t>RU30a</t>
  </si>
  <si>
    <t>iw4cvu</t>
  </si>
  <si>
    <t>iw9hlj</t>
  </si>
  <si>
    <t>500710</t>
  </si>
  <si>
    <t>ari cles in3iev</t>
  </si>
  <si>
    <t>iw4dzk</t>
  </si>
  <si>
    <t>+ 5.0 MHz</t>
  </si>
  <si>
    <t>Scandriglia (RI)</t>
  </si>
  <si>
    <t>IR0UCA</t>
  </si>
  <si>
    <t>JN62JE</t>
  </si>
  <si>
    <t>iz0qwm</t>
  </si>
  <si>
    <t>Roma</t>
  </si>
  <si>
    <t>cisar roma</t>
  </si>
  <si>
    <t>Sigillo</t>
  </si>
  <si>
    <t>IR0UCB</t>
  </si>
  <si>
    <t>Rovato</t>
  </si>
  <si>
    <t>IR2UX</t>
  </si>
  <si>
    <t>IR3UBZ</t>
  </si>
  <si>
    <t>iw0red</t>
  </si>
  <si>
    <t>-55 MHz</t>
  </si>
  <si>
    <t>IR8PB</t>
  </si>
  <si>
    <t>IR8US</t>
  </si>
  <si>
    <t>IR8UAG</t>
  </si>
  <si>
    <t>iw8eqe</t>
  </si>
  <si>
    <t>+ 5 MHz</t>
  </si>
  <si>
    <t>Catania</t>
  </si>
  <si>
    <t>IR9UAA</t>
  </si>
  <si>
    <t>M.Rubbio(VI)</t>
  </si>
  <si>
    <t>ari lanciano</t>
  </si>
  <si>
    <t>cisar abruzzo</t>
  </si>
  <si>
    <t>ik7hpj</t>
  </si>
  <si>
    <t>ari cassano murge</t>
  </si>
  <si>
    <t>-500 Kkz</t>
  </si>
  <si>
    <t>ari pescara</t>
  </si>
  <si>
    <t>Albano Laziale (RM)</t>
  </si>
  <si>
    <t>iz0rin</t>
  </si>
  <si>
    <t>482014</t>
  </si>
  <si>
    <t>JN61HQ</t>
  </si>
  <si>
    <t>IR2UDS</t>
  </si>
  <si>
    <t>504610</t>
  </si>
  <si>
    <t>ari lomazzo  ik2xde</t>
  </si>
  <si>
    <t>ari bassano del grappa</t>
  </si>
  <si>
    <t>JN55US</t>
  </si>
  <si>
    <t>507445</t>
  </si>
  <si>
    <t>ari siracusa</t>
  </si>
  <si>
    <t>ik2rjj</t>
  </si>
  <si>
    <t>100,0</t>
  </si>
  <si>
    <t>M.S.Angelo (FG)</t>
  </si>
  <si>
    <t>JN71XQ</t>
  </si>
  <si>
    <t>ari barletta</t>
  </si>
  <si>
    <t>JN45QL</t>
  </si>
  <si>
    <t>cer ravenna</t>
  </si>
  <si>
    <t>Barbiano (BO)</t>
  </si>
  <si>
    <t>Emi-Rom</t>
  </si>
  <si>
    <t>JN54WD</t>
  </si>
  <si>
    <t>IZ0GQT</t>
  </si>
  <si>
    <t>JN61GV</t>
  </si>
  <si>
    <t>iz0gqt</t>
  </si>
  <si>
    <t>sangro</t>
  </si>
  <si>
    <t>346013</t>
  </si>
  <si>
    <t>Alliste (LE)</t>
  </si>
  <si>
    <t>Moosalpe (Vallese)</t>
  </si>
  <si>
    <t>JN36WG</t>
  </si>
  <si>
    <t>hb9y</t>
  </si>
  <si>
    <t>Campo Felice (AQ)</t>
  </si>
  <si>
    <t>ari aquila</t>
  </si>
  <si>
    <t>101</t>
  </si>
  <si>
    <t>102</t>
  </si>
  <si>
    <t>JM99BW</t>
  </si>
  <si>
    <t>Neviano (LE)</t>
  </si>
  <si>
    <t>JN90BC</t>
  </si>
  <si>
    <t>C. Umberto (ME)</t>
  </si>
  <si>
    <t>Lipari (ME)</t>
  </si>
  <si>
    <t>RU18a</t>
  </si>
  <si>
    <t>IR9UAF</t>
  </si>
  <si>
    <t>IR9UAG</t>
  </si>
  <si>
    <t>G.Guardia (ME)</t>
  </si>
  <si>
    <t>IR9UU</t>
  </si>
  <si>
    <t>JM78JC</t>
  </si>
  <si>
    <t>Gargano (FG)</t>
  </si>
  <si>
    <t>JN44LB</t>
  </si>
  <si>
    <t>359040</t>
  </si>
  <si>
    <t>471170</t>
  </si>
  <si>
    <t>JN46KC</t>
  </si>
  <si>
    <t>Randazzo (CT)</t>
  </si>
  <si>
    <t>Darfo (BS)</t>
  </si>
  <si>
    <t>Val Camonica</t>
  </si>
  <si>
    <t>iw2hbc</t>
  </si>
  <si>
    <t>JN55CU</t>
  </si>
  <si>
    <t>JN45RR</t>
  </si>
  <si>
    <t>iz2gud</t>
  </si>
  <si>
    <t>hb9ei - hb9bzm</t>
  </si>
  <si>
    <t>ik2xyp</t>
  </si>
  <si>
    <t>JN45KG</t>
  </si>
  <si>
    <t>iz2ddy</t>
  </si>
  <si>
    <t>Almenno.S.S. (BG)</t>
  </si>
  <si>
    <t>JN34XP</t>
  </si>
  <si>
    <t>Capo Tindari (ME)</t>
  </si>
  <si>
    <t>JM78MD</t>
  </si>
  <si>
    <t>ari viterbo</t>
  </si>
  <si>
    <t>Santa Marinella (RM)</t>
  </si>
  <si>
    <t>M.Tilia (RI)</t>
  </si>
  <si>
    <t>iz0fse</t>
  </si>
  <si>
    <t>arac iz0ghz</t>
  </si>
  <si>
    <t>iz0ghz</t>
  </si>
  <si>
    <t>510562</t>
  </si>
  <si>
    <t>JN72EE</t>
  </si>
  <si>
    <t>JN63FC</t>
  </si>
  <si>
    <t>JN45FD</t>
  </si>
  <si>
    <t>JN53OT</t>
  </si>
  <si>
    <t>JN62VN</t>
  </si>
  <si>
    <t>JM78TF</t>
  </si>
  <si>
    <t>RM2</t>
  </si>
  <si>
    <t>27156</t>
  </si>
  <si>
    <t>JN52WA</t>
  </si>
  <si>
    <t>RU22a</t>
  </si>
  <si>
    <t>103,0</t>
  </si>
  <si>
    <t>JM77LV</t>
  </si>
  <si>
    <t>ari scandicci</t>
  </si>
  <si>
    <t>RU11a</t>
  </si>
  <si>
    <t>JN33WX</t>
  </si>
  <si>
    <t>M.Grande (IM)</t>
  </si>
  <si>
    <t>JN52WD</t>
  </si>
  <si>
    <t>Capo Cervo (IM)</t>
  </si>
  <si>
    <t>JN53OR</t>
  </si>
  <si>
    <t>La Capannaccia (FI)</t>
  </si>
  <si>
    <t>Montescudo (RN)</t>
  </si>
  <si>
    <t>M.Nerone  (PU)</t>
  </si>
  <si>
    <t>JN63GN</t>
  </si>
  <si>
    <t>IR0AAA</t>
  </si>
  <si>
    <t>IR0UEZ</t>
  </si>
  <si>
    <t>IR3UFO</t>
  </si>
  <si>
    <t>IR5UAX</t>
  </si>
  <si>
    <t>IR6UCO</t>
  </si>
  <si>
    <t>IR7UN</t>
  </si>
  <si>
    <t>Trevico (AV)</t>
  </si>
  <si>
    <t>IR8UAE</t>
  </si>
  <si>
    <t>IR8UAX</t>
  </si>
  <si>
    <t>RU26a</t>
  </si>
  <si>
    <t>RSM</t>
  </si>
  <si>
    <t>T79DV</t>
  </si>
  <si>
    <t>cisar locorotondo</t>
  </si>
  <si>
    <t>IR6UCI</t>
  </si>
  <si>
    <t>527315</t>
  </si>
  <si>
    <t>ari scandiano</t>
  </si>
  <si>
    <t>Aquilonia (AV)</t>
  </si>
  <si>
    <t>iw2cye</t>
  </si>
  <si>
    <t>radio club l.a.m.  iz4hbz</t>
  </si>
  <si>
    <t>IR4UBO</t>
  </si>
  <si>
    <t>iw3srq</t>
  </si>
  <si>
    <t>Boffalora Ticino (MI)</t>
  </si>
  <si>
    <t>529879</t>
  </si>
  <si>
    <t>ari magenta  ik2nbw</t>
  </si>
  <si>
    <t>JN65VP</t>
  </si>
  <si>
    <t>JN45JL</t>
  </si>
  <si>
    <t>JN70RX</t>
  </si>
  <si>
    <t>PT</t>
  </si>
  <si>
    <t>Pescia (PT)</t>
  </si>
  <si>
    <t>JN35IV</t>
  </si>
  <si>
    <t>iw5elm</t>
  </si>
  <si>
    <t>Napoli</t>
  </si>
  <si>
    <t>504258</t>
  </si>
  <si>
    <t>JN70CU</t>
  </si>
  <si>
    <t>iz8qur</t>
  </si>
  <si>
    <t>cisar ancona</t>
  </si>
  <si>
    <t>Montagano (CB)</t>
  </si>
  <si>
    <t>142693</t>
  </si>
  <si>
    <t>ari campobasso ik8toa</t>
  </si>
  <si>
    <t>acbr molise</t>
  </si>
  <si>
    <t>JN53LD</t>
  </si>
  <si>
    <t>ari etruria piombino</t>
  </si>
  <si>
    <t>IR5UBI</t>
  </si>
  <si>
    <t>IR5AH</t>
  </si>
  <si>
    <t>JN56MC</t>
  </si>
  <si>
    <t>era trentino a.a.</t>
  </si>
  <si>
    <t>M.Spineto (AL)</t>
  </si>
  <si>
    <t>401259</t>
  </si>
  <si>
    <t>iz1dye iw1bcw iw1ght</t>
  </si>
  <si>
    <t>ari civitanova</t>
  </si>
  <si>
    <t>RU29a</t>
  </si>
  <si>
    <t>IR2UBG</t>
  </si>
  <si>
    <t>IR3DB</t>
  </si>
  <si>
    <t>IR5UBM</t>
  </si>
  <si>
    <t>Figline val d'Arno (FI)</t>
  </si>
  <si>
    <t>Bari</t>
  </si>
  <si>
    <t>IR7UBB</t>
  </si>
  <si>
    <t>M.Prenestini (RM)</t>
  </si>
  <si>
    <t>iz4otg</t>
  </si>
  <si>
    <t>Cervia (RA)</t>
  </si>
  <si>
    <t>JN56JD</t>
  </si>
  <si>
    <t>Pinzolo  Doss del Sabbion (TN)</t>
  </si>
  <si>
    <t>JN62JU</t>
  </si>
  <si>
    <t>ari foligno i0sdf</t>
  </si>
  <si>
    <t>IR0UCF</t>
  </si>
  <si>
    <t>ari foligno</t>
  </si>
  <si>
    <t xml:space="preserve">ari foligno </t>
  </si>
  <si>
    <t>+3.587,5MHz</t>
  </si>
  <si>
    <t>hb9ok - hb3yww</t>
  </si>
  <si>
    <t xml:space="preserve">RU </t>
  </si>
  <si>
    <t>iw1bcw iw1dni ik1vdi</t>
  </si>
  <si>
    <t>IR6UCC</t>
  </si>
  <si>
    <t>M.Scuro</t>
  </si>
  <si>
    <t>IR8BG</t>
  </si>
  <si>
    <t>Valbisenzio (PO)</t>
  </si>
  <si>
    <t>ari prato iz5hid</t>
  </si>
  <si>
    <t>ari prato iz5gtn</t>
  </si>
  <si>
    <t>ari prato ik5ztw</t>
  </si>
  <si>
    <t>D-A</t>
  </si>
  <si>
    <t>Ponte sia digitale che analogico</t>
  </si>
  <si>
    <t xml:space="preserve">RU26 </t>
  </si>
  <si>
    <t>IR7UBL</t>
  </si>
  <si>
    <t>IR4UBP</t>
  </si>
  <si>
    <t>i0nlv</t>
  </si>
  <si>
    <t>304618</t>
  </si>
  <si>
    <t>522131</t>
  </si>
  <si>
    <t>arfopi izonhy</t>
  </si>
  <si>
    <t>Aprilia (LT)</t>
  </si>
  <si>
    <t>ik0eup</t>
  </si>
  <si>
    <t>Cagliari Castello</t>
  </si>
  <si>
    <t>JM49NE</t>
  </si>
  <si>
    <t>iw0urg</t>
  </si>
  <si>
    <t>IR5UBS</t>
  </si>
  <si>
    <t>ari altopascio</t>
  </si>
  <si>
    <t>Montecarlo (LU)</t>
  </si>
  <si>
    <t>JN53IU</t>
  </si>
  <si>
    <t>JN53GU</t>
  </si>
  <si>
    <t>JN73AO</t>
  </si>
  <si>
    <t>JN63VM</t>
  </si>
  <si>
    <t>ari polistena</t>
  </si>
  <si>
    <t>Polistena (RC)</t>
  </si>
  <si>
    <t>JN53RS</t>
  </si>
  <si>
    <t>Cervo Bianco - Reggello (FI)</t>
  </si>
  <si>
    <t>ari pontassieve  ik5bzh</t>
  </si>
  <si>
    <t>Frascole-Dicomano (FI)</t>
  </si>
  <si>
    <t>JN53SV</t>
  </si>
  <si>
    <t>JM88AJ</t>
  </si>
  <si>
    <t>ari ascoli piceno</t>
  </si>
  <si>
    <t>JN62SW</t>
  </si>
  <si>
    <t>JN62SS</t>
  </si>
  <si>
    <t>M.Faggio (LT)</t>
  </si>
  <si>
    <t>M.Circello (LT)</t>
  </si>
  <si>
    <t>M.Onofrio (LT)</t>
  </si>
  <si>
    <t>173,8</t>
  </si>
  <si>
    <t>M.Frascara (CE)</t>
  </si>
  <si>
    <t>M.Maio (FR)</t>
  </si>
  <si>
    <t>M.Cavo (RM)</t>
  </si>
  <si>
    <t>M.Calvo (FR)</t>
  </si>
  <si>
    <t>iw0cpk</t>
  </si>
  <si>
    <t>JN61XG</t>
  </si>
  <si>
    <t>JN61WM</t>
  </si>
  <si>
    <t>JN61QJ</t>
  </si>
  <si>
    <t>JN61SE</t>
  </si>
  <si>
    <t>JN61SG</t>
  </si>
  <si>
    <t>JN61SJ</t>
  </si>
  <si>
    <t>JN63QO</t>
  </si>
  <si>
    <t>562751</t>
  </si>
  <si>
    <t>onda telematica</t>
  </si>
  <si>
    <t>IR5UBN</t>
  </si>
  <si>
    <t>IR3UFS</t>
  </si>
  <si>
    <t>- 30 MHz</t>
  </si>
  <si>
    <t>Albugnano (AT)</t>
  </si>
  <si>
    <t>M.Veneretta (ME)</t>
  </si>
  <si>
    <t>ari acireale-catania</t>
  </si>
  <si>
    <t>EN</t>
  </si>
  <si>
    <t>Troina (EN)</t>
  </si>
  <si>
    <t>JM77PU</t>
  </si>
  <si>
    <t>JM77HS</t>
  </si>
  <si>
    <t>Roccafiorita (ME)</t>
  </si>
  <si>
    <t>JM77PX</t>
  </si>
  <si>
    <t>IR8BQ</t>
  </si>
  <si>
    <t>Pontassieve (FI)</t>
  </si>
  <si>
    <t>568240</t>
  </si>
  <si>
    <t>JN53QS</t>
  </si>
  <si>
    <t>RM4</t>
  </si>
  <si>
    <t>JN53HW</t>
  </si>
  <si>
    <t>ari lucca</t>
  </si>
  <si>
    <t>IR1UF</t>
  </si>
  <si>
    <t>Villanova sul Clisi (BS)</t>
  </si>
  <si>
    <t>IR2AF</t>
  </si>
  <si>
    <t>IR4URE</t>
  </si>
  <si>
    <t>iw6dde</t>
  </si>
  <si>
    <t>JN53TP</t>
  </si>
  <si>
    <t>Poggio Montrago (FI)</t>
  </si>
  <si>
    <t>JN52SU</t>
  </si>
  <si>
    <t>iw9efe</t>
  </si>
  <si>
    <t>50 MHz</t>
  </si>
  <si>
    <t>i3zni</t>
  </si>
  <si>
    <t>Firenze</t>
  </si>
  <si>
    <t xml:space="preserve">RU25 </t>
  </si>
  <si>
    <t>Mola di Bari (BA)</t>
  </si>
  <si>
    <t>JN81NB</t>
  </si>
  <si>
    <t>iz7rht</t>
  </si>
  <si>
    <t>DS003</t>
  </si>
  <si>
    <t>+1.6 Mhz</t>
  </si>
  <si>
    <t>PS</t>
  </si>
  <si>
    <t>IR6UCP</t>
  </si>
  <si>
    <t>IR0BP</t>
  </si>
  <si>
    <t>+5.0 Mhz</t>
  </si>
  <si>
    <t>IR3UFH</t>
  </si>
  <si>
    <t>-7.6 Mhz</t>
  </si>
  <si>
    <t>HB9RL</t>
  </si>
  <si>
    <t>Ponti D_Star XREF003</t>
  </si>
  <si>
    <t>DS008</t>
  </si>
  <si>
    <t>Ponti D_Star XREF008</t>
  </si>
  <si>
    <t>DS055</t>
  </si>
  <si>
    <t>Ponti D_Star XREF055</t>
  </si>
  <si>
    <t>San Costanzo (PS)</t>
  </si>
  <si>
    <t>Bastia Umbra (PE)</t>
  </si>
  <si>
    <t>Miane (TV)</t>
  </si>
  <si>
    <t>ari reggio emilia</t>
  </si>
  <si>
    <t>Bernate Ticino (MI)</t>
  </si>
  <si>
    <t>IR2UEZ</t>
  </si>
  <si>
    <t>IR6L</t>
  </si>
  <si>
    <t>IW9GTR</t>
  </si>
  <si>
    <t>iw9gtr</t>
  </si>
  <si>
    <t>JN43AV</t>
  </si>
  <si>
    <t>era imperia</t>
  </si>
  <si>
    <t>Imperia</t>
  </si>
  <si>
    <t>JN45RL</t>
  </si>
  <si>
    <t>ari pontassieve  i5vvo</t>
  </si>
  <si>
    <t>590721</t>
  </si>
  <si>
    <t>JN63TI</t>
  </si>
  <si>
    <t>Potenza Picena (MC)</t>
  </si>
  <si>
    <t>iz6hao</t>
  </si>
  <si>
    <t>IR3UIB</t>
  </si>
  <si>
    <t>IR3UIC</t>
  </si>
  <si>
    <t>IR6UCW</t>
  </si>
  <si>
    <t>IR5AN</t>
  </si>
  <si>
    <t>M.Generoso (Lugano)</t>
  </si>
  <si>
    <t>JN45MW</t>
  </si>
  <si>
    <t>digital radio club hb9dd</t>
  </si>
  <si>
    <t>Albenga (SV)</t>
  </si>
  <si>
    <t>cisar imperia</t>
  </si>
  <si>
    <t>iw1gqq</t>
  </si>
  <si>
    <t>cisar alto  sangro iw6nqw iw6mkc</t>
  </si>
  <si>
    <t>Inserito RU Albenga (SV), eliminato R0 Patalecchia (IS), inserito RU12 Roccaraso (AQ)</t>
  </si>
  <si>
    <t>JN70BU</t>
  </si>
  <si>
    <t>Diamante (CS)</t>
  </si>
  <si>
    <t>iw0bec</t>
  </si>
  <si>
    <t>JN34VB</t>
  </si>
  <si>
    <t>JN44CO</t>
  </si>
  <si>
    <t>Castino (CN)</t>
  </si>
  <si>
    <t>Serravalle (CN)</t>
  </si>
  <si>
    <t>JN44AN</t>
  </si>
  <si>
    <t>Inserito RU Imperia , RU10 Diamante (CS), RU9a Castino (CN), RU10a Serravalle (CN)</t>
  </si>
  <si>
    <t>Inserito RU11a Castiglione Tinella (CN)</t>
  </si>
  <si>
    <t>Rete Langa</t>
  </si>
  <si>
    <t>Inserito R4 Perdifumo (SA)</t>
  </si>
  <si>
    <t>JN55DM</t>
  </si>
  <si>
    <t>JN55CN</t>
  </si>
  <si>
    <t>8526</t>
  </si>
  <si>
    <t>JM77NQ</t>
  </si>
  <si>
    <t xml:space="preserve">1 liguria </t>
  </si>
  <si>
    <t>JN44SG</t>
  </si>
  <si>
    <t>radio club tigullio</t>
  </si>
  <si>
    <t>M.San Nicolao (SP)</t>
  </si>
  <si>
    <t>Ponzone (AL)</t>
  </si>
  <si>
    <t>iz1ngu</t>
  </si>
  <si>
    <t>JN44FO</t>
  </si>
  <si>
    <t>Inserito RU14a M.San Nicolao (SP), RU0a Ponzone (AL)</t>
  </si>
  <si>
    <t>JM79VQ</t>
  </si>
  <si>
    <t>M.Cascetto (LU)</t>
  </si>
  <si>
    <t>ik1vdi - iw1bcw - iw1dni</t>
  </si>
  <si>
    <t xml:space="preserve">Inserito R2 Giaveno (TO); eliminato trasponder Cima Gallina (BZ) </t>
  </si>
  <si>
    <t>Molassana (GE)</t>
  </si>
  <si>
    <t>iz1hiq</t>
  </si>
  <si>
    <t>San Fruttuoso (GE)</t>
  </si>
  <si>
    <t>ik1vhm</t>
  </si>
  <si>
    <t>Savona</t>
  </si>
  <si>
    <t>Monfalcone (GO)</t>
  </si>
  <si>
    <t>IR3UJ</t>
  </si>
  <si>
    <t>IR1UGQ</t>
  </si>
  <si>
    <t>IR1DA</t>
  </si>
  <si>
    <t>IR1DB</t>
  </si>
  <si>
    <t>Inseriti Hot Spot Molassana e San Fruttuoso (GE), D_Star Savona e Monfalcone (GO)</t>
  </si>
  <si>
    <t>Inserito D_Star Trasacco (AQ)</t>
  </si>
  <si>
    <t>Creazzo (VI)</t>
  </si>
  <si>
    <t>JN61IT</t>
  </si>
  <si>
    <t>ari san remo ik1mvx</t>
  </si>
  <si>
    <t>Inserito RU10a Imperia</t>
  </si>
  <si>
    <t>Mombarcaro (CN)</t>
  </si>
  <si>
    <t>Val Tanaro (IM)</t>
  </si>
  <si>
    <t>JN34XD</t>
  </si>
  <si>
    <t xml:space="preserve">Inserito RU15a Val Tanaro (IM) </t>
  </si>
  <si>
    <t>Palmi (RC)</t>
  </si>
  <si>
    <t>Monte Botte Donato (CS)</t>
  </si>
  <si>
    <t>Milazzo (TP)</t>
  </si>
  <si>
    <t>Inserito  Link Nazionale Palmi (RC),  RU12 Monte Botte Donato (CS), RU1 Gambarie (RC)</t>
  </si>
  <si>
    <t>Inserito  RU3 Milazzo (TP) e R6a Palermo</t>
  </si>
  <si>
    <t>103</t>
  </si>
  <si>
    <t>slovenia</t>
  </si>
  <si>
    <t>S5</t>
  </si>
  <si>
    <t>M.Nanos</t>
  </si>
  <si>
    <t>M.Sabotino</t>
  </si>
  <si>
    <t>Izola</t>
  </si>
  <si>
    <t>M.Kanin</t>
  </si>
  <si>
    <t>Trstelj</t>
  </si>
  <si>
    <t>Pirano</t>
  </si>
  <si>
    <t>Dobratsch</t>
  </si>
  <si>
    <t>inseriti ripetitori Slovenia</t>
  </si>
  <si>
    <t>cisar alpi apuane</t>
  </si>
  <si>
    <t>Inserito R3a Campocecina (MS)</t>
  </si>
  <si>
    <t>OG</t>
  </si>
  <si>
    <t>JM49SV</t>
  </si>
  <si>
    <t>is0bwm</t>
  </si>
  <si>
    <t>Inserito RU7 Lanusei (OG)</t>
  </si>
  <si>
    <t>Lanusei-M.Armidda(OG)</t>
  </si>
  <si>
    <t>Almenno S.S.</t>
  </si>
  <si>
    <t>Val Cava(LC)</t>
  </si>
  <si>
    <t>Inseriti Trasponder Parco Adda Nord (BG)  e RU20a Almenno S.S. (BG)</t>
  </si>
  <si>
    <t>era genova</t>
  </si>
  <si>
    <t>Inserito RU Sestri Levante</t>
  </si>
  <si>
    <t>JN44RG</t>
  </si>
  <si>
    <t>IR6UDD</t>
  </si>
  <si>
    <t>Inserito D_Star Teramo</t>
  </si>
  <si>
    <t>M.Mottarone (NO)</t>
  </si>
  <si>
    <t>Inserito RU28 M.Mottarone (NO)</t>
  </si>
  <si>
    <t>Montefelcino (AN)</t>
  </si>
  <si>
    <t>Falconara (AN)</t>
  </si>
  <si>
    <t>Inseriti RU28  Montefelcino ( AN) ed RU 29 Falconara (AN)</t>
  </si>
  <si>
    <t>IR1CT</t>
  </si>
  <si>
    <t>JN44TE</t>
  </si>
  <si>
    <t>ik1ypd</t>
  </si>
  <si>
    <t>Levanto (SP)</t>
  </si>
  <si>
    <t>Inserito Hot Spot Levanto (SP)</t>
  </si>
  <si>
    <t>JN66XF</t>
  </si>
  <si>
    <t>r.c.cime bianche  ik3mui</t>
  </si>
  <si>
    <t>JN66AK</t>
  </si>
  <si>
    <t>JN56XJ</t>
  </si>
  <si>
    <t>cisar agordo ik3mui</t>
  </si>
  <si>
    <t>Vallada Agordina (BL)</t>
  </si>
  <si>
    <t>Bl</t>
  </si>
  <si>
    <t>cisar agordo  ik3mui</t>
  </si>
  <si>
    <t>IR3AO</t>
  </si>
  <si>
    <t>Marmolada</t>
  </si>
  <si>
    <t>Inseriti  trasponder , ponte RU16 e ponte ATV M.Marmolada (BL)</t>
  </si>
  <si>
    <t>Selva di Cadore (BL)</t>
  </si>
  <si>
    <t>Fertazza</t>
  </si>
  <si>
    <t>Gardellon</t>
  </si>
  <si>
    <t>Monte Fiore (PT)</t>
  </si>
  <si>
    <t>M.Telegrafo (BZ)</t>
  </si>
  <si>
    <t>66750</t>
  </si>
  <si>
    <t>cisar alto adige /dolomites r.c.</t>
  </si>
  <si>
    <t>dolomites r.c.</t>
  </si>
  <si>
    <t>cisar alto adige</t>
  </si>
  <si>
    <t>Cima Carega</t>
  </si>
  <si>
    <t>cisar alto adige / dolomites radio club</t>
  </si>
  <si>
    <t>Vallazza (BZ)</t>
  </si>
  <si>
    <t>Olperer (A)</t>
  </si>
  <si>
    <t>Zugspitze (D) 2m</t>
  </si>
  <si>
    <t>Zugspitze (D) 70cm</t>
  </si>
  <si>
    <t>Inseriti RU18a Plan de Corones (BZ) e M. Cavallaccio (BZ)</t>
  </si>
  <si>
    <t>Inseriti D_Star RU24 Altopascio (PT), RU16 ed RU18 M. Plose (BZ)</t>
  </si>
  <si>
    <t>Inseriti RU22 M.Macaion (BZ) e Vallazza (BZ) ed RU22a M. Plose (BZ)</t>
  </si>
  <si>
    <t>Inseriti RU23 Plan de Corones e M.Cavallaccio (BZ)</t>
  </si>
  <si>
    <t>Inseriti RU24, RU25 ed RU26 m.Plose (BZ)</t>
  </si>
  <si>
    <t>Eliminati RU1 M.Renon (BZ), RU20 ed RU23 M.Plose (BZ)</t>
  </si>
  <si>
    <t>+7,6 MHz</t>
  </si>
  <si>
    <t>Reverse</t>
  </si>
  <si>
    <t>Plose</t>
  </si>
  <si>
    <t>oevsv</t>
  </si>
  <si>
    <t>+7.6 MHz</t>
  </si>
  <si>
    <t>germania</t>
  </si>
  <si>
    <t>DL</t>
  </si>
  <si>
    <t>Zugspitze</t>
  </si>
  <si>
    <t>104</t>
  </si>
  <si>
    <t>darc</t>
  </si>
  <si>
    <t xml:space="preserve">M.Olperer </t>
  </si>
  <si>
    <t>Inseriti RU Zugspitze (DL) ed RU Olperer (OE)</t>
  </si>
  <si>
    <t xml:space="preserve">Inserito R0 Aprica (SO) </t>
  </si>
  <si>
    <t>M.Rolla (SO)</t>
  </si>
  <si>
    <t>Aprica - Magnolta (SO)</t>
  </si>
  <si>
    <t>Carona di Teglio (SO)</t>
  </si>
  <si>
    <t>IR3ED</t>
  </si>
  <si>
    <t>IR7UBP</t>
  </si>
  <si>
    <t>IR5UCK</t>
  </si>
  <si>
    <t>JN53LT</t>
  </si>
  <si>
    <t>DS033</t>
  </si>
  <si>
    <t>IR5UCL</t>
  </si>
  <si>
    <t>RU25A</t>
  </si>
  <si>
    <t>Inseriti  D_Star Montecarlo (LU), Perugia, Lecce ed RV Val Tanaro (IM)</t>
  </si>
  <si>
    <t>ari sondrio</t>
  </si>
  <si>
    <t>JN54CA</t>
  </si>
  <si>
    <t>ari versilia</t>
  </si>
  <si>
    <t>inserito R5 Serravezza (LU)</t>
  </si>
  <si>
    <t>IR1UHC</t>
  </si>
  <si>
    <t>IR5UCC</t>
  </si>
  <si>
    <t>Aggiunti D_Star  RU Genova ed RU10a Siena</t>
  </si>
  <si>
    <t>Inserito RU9a M.Grande (IM)</t>
  </si>
  <si>
    <t>Inserito R6 M.Pisciavino (SV)</t>
  </si>
  <si>
    <t>Vasto (CH)</t>
  </si>
  <si>
    <t>IR6UDB</t>
  </si>
  <si>
    <t>Manopello (PE)</t>
  </si>
  <si>
    <t>IR6BK</t>
  </si>
  <si>
    <t>Ortona (CH)</t>
  </si>
  <si>
    <t>IR6UCX</t>
  </si>
  <si>
    <t>IR6UCD</t>
  </si>
  <si>
    <t>Bussi sul Tirino (PE)</t>
  </si>
  <si>
    <t>IR6UDE</t>
  </si>
  <si>
    <t>Avezzano (AQ)</t>
  </si>
  <si>
    <t>IR6UDC</t>
  </si>
  <si>
    <t>Carsoli (AQ)</t>
  </si>
  <si>
    <t>IR6UDG</t>
  </si>
  <si>
    <t>Inseriti D:Star Manipello e Bussi sul Tirino (PE)</t>
  </si>
  <si>
    <t>Inseriti D_Star Vasto, Ortona, M.Pallano (CH); Avezzano  e Carsoli (AQ)</t>
  </si>
  <si>
    <t>IR2UFH</t>
  </si>
  <si>
    <t>ik6ioq</t>
  </si>
  <si>
    <t>IZ6BGQ</t>
  </si>
  <si>
    <t>iz6bgq</t>
  </si>
  <si>
    <t>iz6fgp</t>
  </si>
  <si>
    <t>TRBO</t>
  </si>
  <si>
    <t>IR6UDH</t>
  </si>
  <si>
    <t>iz6fgp - test trbo ambe2+</t>
  </si>
  <si>
    <t>JN72DB</t>
  </si>
  <si>
    <t>Eliminato R1a M.Pallano (CH), R3 L'Aquila</t>
  </si>
  <si>
    <t>cisar maiella</t>
  </si>
  <si>
    <t>M.Alto (AQ)</t>
  </si>
  <si>
    <t>605872</t>
  </si>
  <si>
    <t>iz6uds</t>
  </si>
  <si>
    <t>Monticchio (AQ)</t>
  </si>
  <si>
    <t>IR6UCY</t>
  </si>
  <si>
    <t>Inseriti Hot Spot Vasto (CH) e L'Aquila, TRBO M.Maiella (CH)</t>
  </si>
  <si>
    <t>Inseriti ponti R2a M.Maiella (CH)ed R5a M.Alto (AQ)</t>
  </si>
  <si>
    <t>Lavagna (GE)</t>
  </si>
  <si>
    <t>IR1UAW</t>
  </si>
  <si>
    <t>ik1whn</t>
  </si>
  <si>
    <t>JN44QI</t>
  </si>
  <si>
    <t>Inseriti ponti D_Star RU1a M.Maiella (CH), RU24a Monticchio (AQ) ed RU Lavagna (GE)</t>
  </si>
  <si>
    <t>Campo Catino (FR)</t>
  </si>
  <si>
    <t xml:space="preserve">R5 </t>
  </si>
  <si>
    <t>Inseriti RV Campo Catino (FR), R5 M.Terminillo (RI) ed RU15 M.Vulture (PZ)</t>
  </si>
  <si>
    <t>642325</t>
  </si>
  <si>
    <t>cisar taranto</t>
  </si>
  <si>
    <t>JN80PL</t>
  </si>
  <si>
    <t>565801</t>
  </si>
  <si>
    <t>M.Cucco (PG)</t>
  </si>
  <si>
    <t>IR0UGC</t>
  </si>
  <si>
    <t>Crema (CR)</t>
  </si>
  <si>
    <t>IR2UFQ</t>
  </si>
  <si>
    <t>IR3UIE</t>
  </si>
  <si>
    <t>+4.5 MHz</t>
  </si>
  <si>
    <t>Palmanova (UD)</t>
  </si>
  <si>
    <t>IR3UIF</t>
  </si>
  <si>
    <t>Villa San Giovanni (RC)</t>
  </si>
  <si>
    <t>Inserito RU30a M.Cucco (PG) e HotSpot Corno di Rosazzo (UD)</t>
  </si>
  <si>
    <t xml:space="preserve">Inseriti D_Star RU Castelli Romani (RM), RU3a Crema (CR), RU Palmanova (UD) </t>
  </si>
  <si>
    <t>Inserito D:Star R4a  Villa San Giovanni (RC)</t>
  </si>
  <si>
    <t>Inserito Echolink Lucca.</t>
  </si>
  <si>
    <t>IR1UGM</t>
  </si>
  <si>
    <t>M.Calvario -Imperia</t>
  </si>
  <si>
    <t>JN43AU</t>
  </si>
  <si>
    <t>JM68PC</t>
  </si>
  <si>
    <t>JM78LL</t>
  </si>
  <si>
    <t>JM68OB</t>
  </si>
  <si>
    <t>JM77NN</t>
  </si>
  <si>
    <t>IR0UGN</t>
  </si>
  <si>
    <t>Poggio Corese (RI)</t>
  </si>
  <si>
    <t>Inseriti D_Star R0, RU3 ed RM0 Poggio Correse (RI)</t>
  </si>
  <si>
    <t>JN62KD</t>
  </si>
  <si>
    <t>Oropa (BI)</t>
  </si>
  <si>
    <t>IR1UHA</t>
  </si>
  <si>
    <t>rnre</t>
  </si>
  <si>
    <t>IR8UCN</t>
  </si>
  <si>
    <t>Inserito D_Star RU0a Oropa (BI)</t>
  </si>
  <si>
    <t>JN52FX</t>
  </si>
  <si>
    <t>M.Massoncello-Piombino (LI)</t>
  </si>
  <si>
    <t xml:space="preserve">M.Piccaro (SV) </t>
  </si>
  <si>
    <t>iw1ppb</t>
  </si>
  <si>
    <t>Inserito RU11 M.Panarotta (TN) e D_Star Piombino (LI) ed RM 7 M. Piccaro (SV)</t>
  </si>
  <si>
    <t>JN45FV</t>
  </si>
  <si>
    <t>324380</t>
  </si>
  <si>
    <t>JN45HL</t>
  </si>
  <si>
    <t>Ara (NO)</t>
  </si>
  <si>
    <t>ValSesia</t>
  </si>
  <si>
    <t>JN45DQ</t>
  </si>
  <si>
    <t>ari novara ik1vek</t>
  </si>
  <si>
    <t>Massa</t>
  </si>
  <si>
    <t>575749</t>
  </si>
  <si>
    <t>iz5ric</t>
  </si>
  <si>
    <t>IR5UCM</t>
  </si>
  <si>
    <t>Inseriti echolink Novara , trasponder Ara (NO) e RU10a Massa</t>
  </si>
  <si>
    <t>Rete uhf Asti</t>
  </si>
  <si>
    <t>Asti</t>
  </si>
  <si>
    <t>Inseriti RU13a Asti e Loazzolo (AT)</t>
  </si>
  <si>
    <t>M.Giove - Cermignano</t>
  </si>
  <si>
    <t>Prati di Tivo (TE)</t>
  </si>
  <si>
    <t xml:space="preserve">Eliminato RU8 M.Venda (PD) </t>
  </si>
  <si>
    <t>IR1UB</t>
  </si>
  <si>
    <t>Almenno S.Salvatore (BG)</t>
  </si>
  <si>
    <t>IR2UFT</t>
  </si>
  <si>
    <t>Inserito D_Star RU27a Almenno S. Salvatore (BG)</t>
  </si>
  <si>
    <t>JN34KX</t>
  </si>
  <si>
    <t>Sestriere-Susa</t>
  </si>
  <si>
    <t>Celle- Villardora (TO)</t>
  </si>
  <si>
    <t>JN35QD</t>
  </si>
  <si>
    <t>Val Dora</t>
  </si>
  <si>
    <t>ik1pjl</t>
  </si>
  <si>
    <t>Cesana Torinese (TO)</t>
  </si>
  <si>
    <t>Inserito R6a Sestriere (TO) , R0 Cesana (TO) ed RU16a Villardora (TO)</t>
  </si>
  <si>
    <t>ari firenze</t>
  </si>
  <si>
    <t>645963</t>
  </si>
  <si>
    <t>iz1rwc</t>
  </si>
  <si>
    <t>652876</t>
  </si>
  <si>
    <t>JN44XD</t>
  </si>
  <si>
    <t>Santo Stefano Magra (SP)</t>
  </si>
  <si>
    <t>JN44WD</t>
  </si>
  <si>
    <t>iv3yxw</t>
  </si>
  <si>
    <t>JN65PV</t>
  </si>
  <si>
    <t>Inseriti Eholink La Spezia e Santo Stefano Magra (SP) e D_Star RU30a La Spezia</t>
  </si>
  <si>
    <t>Inserito RU Palmanova (UD)</t>
  </si>
  <si>
    <t>6 marche</t>
  </si>
  <si>
    <t>Eliminato D_Star R7 La Morra (CN) IR1ALB</t>
  </si>
  <si>
    <t>677889</t>
  </si>
  <si>
    <t>ari basso lazio</t>
  </si>
  <si>
    <t>ari terni</t>
  </si>
  <si>
    <t>M.Coscie (TR)</t>
  </si>
  <si>
    <t>Inseriti R4 e D_Star R0a M.Cosce</t>
  </si>
  <si>
    <t>T. Marconi-Sestri Levante (GE)</t>
  </si>
  <si>
    <t>JN53PS</t>
  </si>
  <si>
    <t>IR5UCQ</t>
  </si>
  <si>
    <t>Inserito RU25 Echolink e D_Star Firenze.</t>
  </si>
  <si>
    <t>Alpe Cermis - Cavalese (TN)</t>
  </si>
  <si>
    <t>IR3EE</t>
  </si>
  <si>
    <t>JN56SF</t>
  </si>
  <si>
    <t>ari primiero</t>
  </si>
  <si>
    <t>Inserito D_Star R4a Cavalese (TN)</t>
  </si>
  <si>
    <t>Eliminato Echolink Gudo Visconti (MI)</t>
  </si>
  <si>
    <t>Piove di Sacco (PD)</t>
  </si>
  <si>
    <t>Chioggia (PD)</t>
  </si>
  <si>
    <t>Inseriti RU20 Piove di Sacco (PD) e RU10a Chioggia (PD)</t>
  </si>
  <si>
    <t>Eliminato R3a Monte Rubbio (VI)</t>
  </si>
  <si>
    <t>cisar assisi</t>
  </si>
  <si>
    <t>IR0CQ</t>
  </si>
  <si>
    <t>Cassino (FR)</t>
  </si>
  <si>
    <t>IR0UDZ</t>
  </si>
  <si>
    <t>cisar frosinone</t>
  </si>
  <si>
    <t>IR0UFQ</t>
  </si>
  <si>
    <t>IR0UGF</t>
  </si>
  <si>
    <t>IR3UCN</t>
  </si>
  <si>
    <t>ciasr rovigo</t>
  </si>
  <si>
    <t>Inseriti D_Star Assisi (PG), Giano dell'Umbria (PG), Cassino (FR) e Rovigo</t>
  </si>
  <si>
    <t>Giano dell'Umbria (PG)</t>
  </si>
  <si>
    <t>JN45FC</t>
  </si>
  <si>
    <t>JN35XB</t>
  </si>
  <si>
    <t>JN43BW</t>
  </si>
  <si>
    <t>JN44KL</t>
  </si>
  <si>
    <t>JN55FO</t>
  </si>
  <si>
    <t>JN45UI</t>
  </si>
  <si>
    <t>JN45JQ</t>
  </si>
  <si>
    <t>JN65DE</t>
  </si>
  <si>
    <t>JN66CD</t>
  </si>
  <si>
    <t>JN55VB</t>
  </si>
  <si>
    <t>JN66FA</t>
  </si>
  <si>
    <t>JN64EG</t>
  </si>
  <si>
    <t>JN54BH</t>
  </si>
  <si>
    <t>JN53SQ</t>
  </si>
  <si>
    <t>JN53RJ</t>
  </si>
  <si>
    <t>JN63RG</t>
  </si>
  <si>
    <t>JN63JI</t>
  </si>
  <si>
    <t>JN63JS</t>
  </si>
  <si>
    <t>JN63MS</t>
  </si>
  <si>
    <t>JN62QI</t>
  </si>
  <si>
    <t>JN72AH</t>
  </si>
  <si>
    <t>JN72ID</t>
  </si>
  <si>
    <t>JN72EI</t>
  </si>
  <si>
    <t>JN72PF</t>
  </si>
  <si>
    <t>JN72BD</t>
  </si>
  <si>
    <t>IR6QA</t>
  </si>
  <si>
    <t>JN72CK</t>
  </si>
  <si>
    <t>Casarano (LE)</t>
  </si>
  <si>
    <t>JN70KX</t>
  </si>
  <si>
    <t>JM68PE</t>
  </si>
  <si>
    <t>JM77QM</t>
  </si>
  <si>
    <t>JM77MN</t>
  </si>
  <si>
    <t>JN63HB</t>
  </si>
  <si>
    <t>JN63EC</t>
  </si>
  <si>
    <t>Sigillo (PG)</t>
  </si>
  <si>
    <t>JN61WN</t>
  </si>
  <si>
    <t>JN40HD</t>
  </si>
  <si>
    <t>JM68QB</t>
  </si>
  <si>
    <t>it9bxo</t>
  </si>
  <si>
    <t>M. Grifone (PA)</t>
  </si>
  <si>
    <t>Biella</t>
  </si>
  <si>
    <t>JN35XM</t>
  </si>
  <si>
    <t>iw1fwu</t>
  </si>
  <si>
    <t xml:space="preserve">Inserito RU10 M. Grifone (PA)e  50 MHz Biella </t>
  </si>
  <si>
    <t>JN43WA</t>
  </si>
  <si>
    <t xml:space="preserve">Inserito R5a Imperia </t>
  </si>
  <si>
    <t>Sub tono errato - non regionale</t>
  </si>
  <si>
    <t>SUB TONO (rosso)</t>
  </si>
  <si>
    <t>IR5AR</t>
  </si>
  <si>
    <t>JN53NX</t>
  </si>
  <si>
    <t>iz5gtn</t>
  </si>
  <si>
    <t>Inserito HotSpot Valbisenzio (PO)</t>
  </si>
  <si>
    <t>Salemi (TP)</t>
  </si>
  <si>
    <t>JM76JT</t>
  </si>
  <si>
    <t>+1.2 MHz</t>
  </si>
  <si>
    <t>JN67KW</t>
  </si>
  <si>
    <t>IR8CY</t>
  </si>
  <si>
    <t>cisar cosenza  ik8ltb</t>
  </si>
  <si>
    <t>Inserito D_Star R7 Monte Cozzo Cervello (CS)</t>
  </si>
  <si>
    <t>Polsa di Brentonico (TN)</t>
  </si>
  <si>
    <t xml:space="preserve"> Polsa</t>
  </si>
  <si>
    <t>in3cbn</t>
  </si>
  <si>
    <t>Polsa</t>
  </si>
  <si>
    <t>499799</t>
  </si>
  <si>
    <t>Inserito trasponder Polsa di Brentonico (TN)</t>
  </si>
  <si>
    <t>in3riy</t>
  </si>
  <si>
    <t>Valsugana</t>
  </si>
  <si>
    <t>Barzio (LC)</t>
  </si>
  <si>
    <t>604382</t>
  </si>
  <si>
    <t>JN45RW</t>
  </si>
  <si>
    <t>iw2ohi</t>
  </si>
  <si>
    <t>Inserito Echolink Barzio (LC)</t>
  </si>
  <si>
    <t>IR4AT</t>
  </si>
  <si>
    <t>Inserito D_Star R1a Piacenza</t>
  </si>
  <si>
    <t>Playa (CT)</t>
  </si>
  <si>
    <t>564139</t>
  </si>
  <si>
    <t>MB</t>
  </si>
  <si>
    <t>Arcore (MB)</t>
  </si>
  <si>
    <t>687430</t>
  </si>
  <si>
    <t xml:space="preserve">gruppo wi-fi dstar radioamatori senesi </t>
  </si>
  <si>
    <t>Serre di Rapolano (SI)</t>
  </si>
  <si>
    <t>IR5UAP</t>
  </si>
  <si>
    <t>JN53TG</t>
  </si>
  <si>
    <t>Inseriti Echolink Arcore (MB) e Playa (CT) e D_Star di Serre di Rapolano (SI)</t>
  </si>
  <si>
    <t>-100Khz</t>
  </si>
  <si>
    <t>JM77ML</t>
  </si>
  <si>
    <t>JN45PP</t>
  </si>
  <si>
    <t>Cengio (SV)</t>
  </si>
  <si>
    <t>JN44CJ</t>
  </si>
  <si>
    <t>iz1tpr</t>
  </si>
  <si>
    <t>29MHz</t>
  </si>
  <si>
    <t>JN54QV</t>
  </si>
  <si>
    <t>iw4bnn</t>
  </si>
  <si>
    <t>Inseriti ponti 29 MHz M.Grappa (VI) e RU28a Cengio (SV)</t>
  </si>
  <si>
    <t>Inserito RV Bondeno (FE) link Molinatico, Echolink Capaccio-Paestum (SA)</t>
  </si>
  <si>
    <t>Chiusano San Domenico (AV)</t>
  </si>
  <si>
    <t>M.Vesole (SA)</t>
  </si>
  <si>
    <t>M. Salto (SA)</t>
  </si>
  <si>
    <t>RU5rev</t>
  </si>
  <si>
    <t>Gudo Visconti (MI)</t>
  </si>
  <si>
    <t>718995</t>
  </si>
  <si>
    <t>iw2ntf</t>
  </si>
  <si>
    <t>Inserito Echolink Gudo Visconti (MI)</t>
  </si>
  <si>
    <t>JN45LI</t>
  </si>
  <si>
    <t>703440</t>
  </si>
  <si>
    <t>in3akr</t>
  </si>
  <si>
    <t>JN56UN</t>
  </si>
  <si>
    <t>Ortisei (BZ)</t>
  </si>
  <si>
    <t>Echolink Ortisei (BZ)</t>
  </si>
  <si>
    <t>566741</t>
  </si>
  <si>
    <t xml:space="preserve">RV </t>
  </si>
  <si>
    <t>IR3UK</t>
  </si>
  <si>
    <t>JN56XI</t>
  </si>
  <si>
    <t xml:space="preserve">Inserito D_Star Vallada Agordina </t>
  </si>
  <si>
    <t>Poggio - San Remo (IM)</t>
  </si>
  <si>
    <t>JN33VT</t>
  </si>
  <si>
    <t>Corio (TO)</t>
  </si>
  <si>
    <t>JN53SI</t>
  </si>
  <si>
    <t>iz1gti</t>
  </si>
  <si>
    <t>Inseriti RU5a Poggio San Remo (IM) ed RU6 Corio (TO)</t>
  </si>
  <si>
    <t>Neviglie (CN)</t>
  </si>
  <si>
    <t>JN44BQ</t>
  </si>
  <si>
    <t>Inserito RV Neviglie (CN)</t>
  </si>
  <si>
    <t>Inserito R2a San Marino (RSM)</t>
  </si>
  <si>
    <t>IR1BZ</t>
  </si>
  <si>
    <t>M.Spineto - Stazzano(AL)</t>
  </si>
  <si>
    <t>Sulmona (AQ)</t>
  </si>
  <si>
    <t>IR6UDO</t>
  </si>
  <si>
    <t>Inseriti D_Star  M.Spineto (AL) e Sulmona (AQ)</t>
  </si>
  <si>
    <t>M.Pietramora (RA)</t>
  </si>
  <si>
    <t>Brisighella</t>
  </si>
  <si>
    <t>557567</t>
  </si>
  <si>
    <t>iz4rcu</t>
  </si>
  <si>
    <t>input</t>
  </si>
  <si>
    <t>output</t>
  </si>
  <si>
    <t>JN54WE</t>
  </si>
  <si>
    <t>Inserito trasponder Brisighella (RA)</t>
  </si>
  <si>
    <t xml:space="preserve">Castelverde (PA) </t>
  </si>
  <si>
    <t>it9bxy</t>
  </si>
  <si>
    <t>JM77CV</t>
  </si>
  <si>
    <t>565473</t>
  </si>
  <si>
    <t>Inserito RU Casteverde (PA)</t>
  </si>
  <si>
    <t>Inserito RM  M.Canate (PR)</t>
  </si>
  <si>
    <t>JN46PD</t>
  </si>
  <si>
    <t>ik2zlj</t>
  </si>
  <si>
    <t>Sessa Aurunca (CE)</t>
  </si>
  <si>
    <t xml:space="preserve"> cisar iw0cpk</t>
  </si>
  <si>
    <t>M,Calvo (FR)</t>
  </si>
  <si>
    <t>RU32</t>
  </si>
  <si>
    <t>Inserito RU Campocatino (FR)</t>
  </si>
  <si>
    <t>Seravezza (LU)</t>
  </si>
  <si>
    <t>Torre Marconi - Sestri Levante</t>
  </si>
  <si>
    <t>IR1UHE</t>
  </si>
  <si>
    <t xml:space="preserve">cisar tigulio </t>
  </si>
  <si>
    <t>Inserito D.Star Torre Marconi-Sestri Levante (GE)</t>
  </si>
  <si>
    <t>-25 MHz</t>
  </si>
  <si>
    <t>604890</t>
  </si>
  <si>
    <t>M.Trevi (LT)</t>
  </si>
  <si>
    <t xml:space="preserve">Inserito RU8 M.Vulture (PZ), R5a ed RU M.Trevi (LT), RU Campo Catino (FR)  </t>
  </si>
  <si>
    <t>JN70TW</t>
  </si>
  <si>
    <t>ari melfi</t>
  </si>
  <si>
    <t>M.S.Angelo (SA)</t>
  </si>
  <si>
    <t>ari pinerolo</t>
  </si>
  <si>
    <t>Cesena</t>
  </si>
  <si>
    <t>Selva Rotonda (RI)</t>
  </si>
  <si>
    <t>JN62NO</t>
  </si>
  <si>
    <t>arac  iw0dqk</t>
  </si>
  <si>
    <t>ari padova</t>
  </si>
  <si>
    <t>JN61ML</t>
  </si>
  <si>
    <t>719667</t>
  </si>
  <si>
    <t>Trontano (VB)</t>
  </si>
  <si>
    <t>Inseriti RU1 Trontano (VB), RU Selva Rotonda (RI) e Hot Spot Valbisenzio (PO)</t>
  </si>
  <si>
    <t>ari cesena</t>
  </si>
  <si>
    <t>JN64DD</t>
  </si>
  <si>
    <t>M.Serra (LU)</t>
  </si>
  <si>
    <t>ari s.maria monte  iw5eci</t>
  </si>
  <si>
    <t>JN53GS</t>
  </si>
  <si>
    <t>Inserito RU18a M.Serra (LU)</t>
  </si>
  <si>
    <t>Capranica Prenestina (RM)</t>
  </si>
  <si>
    <t>JN61LU</t>
  </si>
  <si>
    <t>ari frascati ik0uxq</t>
  </si>
  <si>
    <t>Inserito R0 Capranica Prenestina (RM)</t>
  </si>
  <si>
    <t>Mo</t>
  </si>
  <si>
    <t>Buca del Cimone (MO)</t>
  </si>
  <si>
    <t>IK4XQC</t>
  </si>
  <si>
    <t>Montalbuccio (SI)</t>
  </si>
  <si>
    <t>IR5UCU</t>
  </si>
  <si>
    <t>JN53PH</t>
  </si>
  <si>
    <t>Inseriti Dstar RU11 Montalbuccio (SI) e Hot Spot Buca del Cimone (MO)</t>
  </si>
  <si>
    <t>hb9mad - hb9tuo</t>
  </si>
  <si>
    <t>M.Cimetta Locarno (Lugano)</t>
  </si>
  <si>
    <t>JN46JE</t>
  </si>
  <si>
    <t>hb9tuo</t>
  </si>
  <si>
    <t>438775</t>
  </si>
  <si>
    <t>IR8DD</t>
  </si>
  <si>
    <t>Inserito HotSpot Napoli</t>
  </si>
  <si>
    <t>cisar  iz0qwm</t>
  </si>
  <si>
    <t>hb9tuo - Gateway IRCDDB</t>
  </si>
  <si>
    <t>430.287.5</t>
  </si>
  <si>
    <t>ik8auc</t>
  </si>
  <si>
    <t>ari portici</t>
  </si>
  <si>
    <t>M.Canto (BG)</t>
  </si>
  <si>
    <t>ari modena</t>
  </si>
  <si>
    <t>Monfestino-Serramazzoni (MO)</t>
  </si>
  <si>
    <t>JN54JK</t>
  </si>
  <si>
    <t xml:space="preserve">Inseriti D_Star M.Canto (BG) e Napoli. </t>
  </si>
  <si>
    <t xml:space="preserve">Inseriti RU16 Serramazzoni (MO) ed RU11a Roccamorfina (CE)  </t>
  </si>
  <si>
    <t>DMR</t>
  </si>
  <si>
    <t>-1.012,5 MHz</t>
  </si>
  <si>
    <t xml:space="preserve">cisar  iw2dck </t>
  </si>
  <si>
    <t>cisar  iw2dck</t>
  </si>
  <si>
    <t>Link Adriatico</t>
  </si>
  <si>
    <t>Sempeyre (CN)</t>
  </si>
  <si>
    <t>Mornasco (AL)</t>
  </si>
  <si>
    <t>JN44JP</t>
  </si>
  <si>
    <t>JN34ON</t>
  </si>
  <si>
    <t>JN54TU</t>
  </si>
  <si>
    <t>u.t.g. prefettura ferrara</t>
  </si>
  <si>
    <t>7103</t>
  </si>
  <si>
    <t>IR0UCY</t>
  </si>
  <si>
    <t xml:space="preserve">Inserito D_Star RU  Castelli Romani (RM) </t>
  </si>
  <si>
    <t>670757</t>
  </si>
  <si>
    <t>Eliminato RU Echolink Lucca</t>
  </si>
  <si>
    <t>Aquila di Giaveno (TO)</t>
  </si>
  <si>
    <t>IR1UBR</t>
  </si>
  <si>
    <t>iw1avr - ik1jns</t>
  </si>
  <si>
    <t>-27 MHz</t>
  </si>
  <si>
    <t>Valcava (LC)</t>
  </si>
  <si>
    <t>743631</t>
  </si>
  <si>
    <t>M.Paradiso (RM)</t>
  </si>
  <si>
    <t>JN52WC</t>
  </si>
  <si>
    <t>ari alto lazio</t>
  </si>
  <si>
    <t>Inserito RU8 M.Paradiso (RM)</t>
  </si>
  <si>
    <t>749286</t>
  </si>
  <si>
    <t xml:space="preserve">M.Serra (LU) </t>
  </si>
  <si>
    <t>Inserito RU31 M.Serra (LU)</t>
  </si>
  <si>
    <t>IR2CM</t>
  </si>
  <si>
    <t>cisar milano  iw2moq</t>
  </si>
  <si>
    <t>Lorsica (GE)</t>
  </si>
  <si>
    <t>JN44OK</t>
  </si>
  <si>
    <t>ik1ykt</t>
  </si>
  <si>
    <t>Inseriti R1a ed RU0a Lorsica (GE)</t>
  </si>
  <si>
    <t>ari verona est</t>
  </si>
  <si>
    <t>Inserito RU11 Bosco Chiesa Nuova (VR)</t>
  </si>
  <si>
    <t>ari la spezia  ik1wvr</t>
  </si>
  <si>
    <t>ik8sqf</t>
  </si>
  <si>
    <t xml:space="preserve">579763 </t>
  </si>
  <si>
    <t>Inserito RU12 M.Vergine (AV)</t>
  </si>
  <si>
    <t>ik4nyv</t>
  </si>
  <si>
    <t>Inserito RU30 Val Cava (LC)</t>
  </si>
  <si>
    <t>gruppo radio firenze  iz5ilh</t>
  </si>
  <si>
    <t>JN53NU</t>
  </si>
  <si>
    <t>M.Leco (GE)</t>
  </si>
  <si>
    <t>JN44KN</t>
  </si>
  <si>
    <t xml:space="preserve">Inserito RU M.Leco (GE) </t>
  </si>
  <si>
    <t xml:space="preserve"> +5 MHz</t>
  </si>
  <si>
    <t>Casarza Ligure (GE)</t>
  </si>
  <si>
    <t>Inserito RU8a Casarza Ligure (GE)</t>
  </si>
  <si>
    <t>Poggio Castiglioni (PO)</t>
  </si>
  <si>
    <t>JN44LN</t>
  </si>
  <si>
    <t>Inserito Ru Savignone (GE)</t>
  </si>
  <si>
    <t>JM77GF</t>
  </si>
  <si>
    <t>it9oax</t>
  </si>
  <si>
    <t>Caltagirone (CT)</t>
  </si>
  <si>
    <t>Brisighella (RA)</t>
  </si>
  <si>
    <t>JN54VG</t>
  </si>
  <si>
    <t>ik4wlv</t>
  </si>
  <si>
    <t>Ru18a</t>
  </si>
  <si>
    <t>Inseriti R2a ed Echolink Caltagirone (CT). Ru18a Brisighella (RA)</t>
  </si>
  <si>
    <t>M.Tomba (VR)</t>
  </si>
  <si>
    <t>JN55MQ</t>
  </si>
  <si>
    <t>Inserito RU24 M.Tomba (VR)</t>
  </si>
  <si>
    <t>radio club belluno</t>
  </si>
  <si>
    <t>ari lugo iw4avz</t>
  </si>
  <si>
    <t>JN54VD</t>
  </si>
  <si>
    <t>ari battipaglia</t>
  </si>
  <si>
    <t>481862</t>
  </si>
  <si>
    <t>641326</t>
  </si>
  <si>
    <t>Inserito R1a Asti</t>
  </si>
  <si>
    <t>ari mantova  iz2nai</t>
  </si>
  <si>
    <t>Castelvetrano (TP)</t>
  </si>
  <si>
    <t>cisar castelvetrano</t>
  </si>
  <si>
    <t>JM67JQ</t>
  </si>
  <si>
    <t>JM67KR</t>
  </si>
  <si>
    <t>IR4MO</t>
  </si>
  <si>
    <t>radio club l.a.m.  Iz4hbz</t>
  </si>
  <si>
    <t>Boffalora Sopra Ticino (MI)</t>
  </si>
  <si>
    <t>IR2UEI</t>
  </si>
  <si>
    <t>iw2nbw</t>
  </si>
  <si>
    <t>Inserito Hot Spot  DS ed eliminato Echolink Boffalora Ticino (MI)</t>
  </si>
  <si>
    <t xml:space="preserve">Inserito  D_Star  RV Monte Cimone (MO), </t>
  </si>
  <si>
    <t>Inseriti R2 Castelvetrano (TP) e RU20 Partanna (TP)</t>
  </si>
  <si>
    <t>336372</t>
  </si>
  <si>
    <t>Buccinasco (MI)</t>
  </si>
  <si>
    <t>516705</t>
  </si>
  <si>
    <t>iw2lg</t>
  </si>
  <si>
    <t>Inserito Echolink RV Buccinasco (MI)</t>
  </si>
  <si>
    <t>JN45NK</t>
  </si>
  <si>
    <t>era ceva  ik1cxr  iz1xnq</t>
  </si>
  <si>
    <t>Giarre CT)</t>
  </si>
  <si>
    <t>it9acm</t>
  </si>
  <si>
    <t>JM77NR</t>
  </si>
  <si>
    <t xml:space="preserve">Montaldo Scarampi (AT) </t>
  </si>
  <si>
    <t>iz1jvh</t>
  </si>
  <si>
    <t>JN44DT</t>
  </si>
  <si>
    <t>M.Bernadia - Tarcento (UD)</t>
  </si>
  <si>
    <t>IR3EF</t>
  </si>
  <si>
    <t>Inserito RV Montaldo Scarampi (AT), Giarre (CT) ed HotSpot Tarcento (UD)</t>
  </si>
  <si>
    <t>c.r. friuli venezia giulia</t>
  </si>
  <si>
    <t>Ponente</t>
  </si>
  <si>
    <t>JN54DC</t>
  </si>
  <si>
    <t>Monferrato</t>
  </si>
  <si>
    <t>Inserito RV M. Beigua (SV) e Trasponder Monferrato (AT)</t>
  </si>
  <si>
    <t>Valle Cerrina (AT)</t>
  </si>
  <si>
    <t>ari casale monferrato</t>
  </si>
  <si>
    <t>Fiano Romano</t>
  </si>
  <si>
    <t>IR0AAZ</t>
  </si>
  <si>
    <t>iz0osi</t>
  </si>
  <si>
    <t>JN62GE</t>
  </si>
  <si>
    <t>Inserito HotSpot Fiano Romano (RM)</t>
  </si>
  <si>
    <t>779265</t>
  </si>
  <si>
    <t>JN66RE</t>
  </si>
  <si>
    <t>JN66SL</t>
  </si>
  <si>
    <t>JN66LI</t>
  </si>
  <si>
    <t>JN66OD</t>
  </si>
  <si>
    <t>JN66LK</t>
  </si>
  <si>
    <t>JN66LM</t>
  </si>
  <si>
    <t>iv3avq</t>
  </si>
  <si>
    <t>Teramo</t>
  </si>
  <si>
    <t>IR6BL</t>
  </si>
  <si>
    <t>TDMA</t>
  </si>
  <si>
    <t>FDMA</t>
  </si>
  <si>
    <t>430,312,5</t>
  </si>
  <si>
    <t>Francavilla a Mare (CH)</t>
  </si>
  <si>
    <t>IR6UBJ</t>
  </si>
  <si>
    <t>Pineto (TE)</t>
  </si>
  <si>
    <t>IR6UCU</t>
  </si>
  <si>
    <t>ik6puo</t>
  </si>
  <si>
    <t>DS-DD</t>
  </si>
  <si>
    <t>- 20.0 Mhz</t>
  </si>
  <si>
    <t>Inseriti D_Star RM Monte Maiella (CH)</t>
  </si>
  <si>
    <t xml:space="preserve">Inseriti Hot Spot  Teramo , L'Aqulia  ed Ortona (CH). </t>
  </si>
  <si>
    <t>Inseriti D_Star Pescara, Francavilla (CH) e Pineto (TE)</t>
  </si>
  <si>
    <t>473225</t>
  </si>
  <si>
    <t>691198</t>
  </si>
  <si>
    <t>145,612,5</t>
  </si>
  <si>
    <t>-500 kHz</t>
  </si>
  <si>
    <t>Eliminato R1 M.Santa Vittoria (NU) ed RU7 M. Nieddu (CA)</t>
  </si>
  <si>
    <t>S.Anna di Lode' (NU)</t>
  </si>
  <si>
    <t>JN40SO</t>
  </si>
  <si>
    <t>M.Tului-Dorgali (NU)</t>
  </si>
  <si>
    <t>JN40TG</t>
  </si>
  <si>
    <t>Inserito R7a M.Cero (PD), RU7 M. Armidda (OG), R3 Dorgali (NU) e R5 S.Anna di Lode' (NU)</t>
  </si>
  <si>
    <t>sistema</t>
  </si>
  <si>
    <t>dig</t>
  </si>
  <si>
    <t>analogic</t>
  </si>
  <si>
    <t>Acquarica del Capo (LE)</t>
  </si>
  <si>
    <t>JM99DV</t>
  </si>
  <si>
    <t>iz7bjs  conf itaradio</t>
  </si>
  <si>
    <t>345073</t>
  </si>
  <si>
    <t>205037</t>
  </si>
  <si>
    <t>Ik7ytq conf italy new</t>
  </si>
  <si>
    <t>iw7ehm conf italy new</t>
  </si>
  <si>
    <t>iz4yep</t>
  </si>
  <si>
    <t>Inserito Hotspot Piacenza</t>
  </si>
  <si>
    <t>JN61LV</t>
  </si>
  <si>
    <t>Val di Sella - Borgo V. S. (TN)</t>
  </si>
  <si>
    <t>radio club valsugana</t>
  </si>
  <si>
    <t>IR1DK</t>
  </si>
  <si>
    <t xml:space="preserve">Inseriti RU Borgio Valsugana (TN), RU11 Castelli Romani (RM) e D_Sta R7  la Morra (CN) </t>
  </si>
  <si>
    <t>JN56RA</t>
  </si>
  <si>
    <t>JN44EO</t>
  </si>
  <si>
    <t>ari aqui terme  iw1cxl iw1cqc</t>
  </si>
  <si>
    <t>507661</t>
  </si>
  <si>
    <t>iz1mlj</t>
  </si>
  <si>
    <t>Eliminato Echolink  ed RU23 Aqui Terme (AL). Inserito RU24 Aqui Terme (AL)</t>
  </si>
  <si>
    <t>658860</t>
  </si>
  <si>
    <t>ari alba  iz1ryi</t>
  </si>
  <si>
    <t>Inserito RU Sestri Levante (GE)</t>
  </si>
  <si>
    <t>+4.0 MHz</t>
  </si>
  <si>
    <t>768649</t>
  </si>
  <si>
    <t>ari prato  ik5tux</t>
  </si>
  <si>
    <t>Poggio Ciliegio (PO)</t>
  </si>
  <si>
    <t xml:space="preserve">Inseriti RU16 ed RU21 Poggio Ciliegio (PO) </t>
  </si>
  <si>
    <t>409440</t>
  </si>
  <si>
    <t>Montebelluna (TV)</t>
  </si>
  <si>
    <t>IR7UAY</t>
  </si>
  <si>
    <t>Inseriti R3 e D_Star RU23 Castellaneta (TA)</t>
  </si>
  <si>
    <t>RU21a</t>
  </si>
  <si>
    <t>829966</t>
  </si>
  <si>
    <t>JN65QQ</t>
  </si>
  <si>
    <t>ari grado  iv3dxw</t>
  </si>
  <si>
    <t>ari ferrara</t>
  </si>
  <si>
    <t>JN64CQ</t>
  </si>
  <si>
    <t xml:space="preserve">Venezia </t>
  </si>
  <si>
    <t xml:space="preserve">Inserito RU22 Venezia </t>
  </si>
  <si>
    <t>JN65EK</t>
  </si>
  <si>
    <t>Inserito RU8 Imperia</t>
  </si>
  <si>
    <t>136.5</t>
  </si>
  <si>
    <t>85.4</t>
  </si>
  <si>
    <t>97.4</t>
  </si>
  <si>
    <t xml:space="preserve">iz3ale  ik3lly </t>
  </si>
  <si>
    <t>Roccaverano (AT)</t>
  </si>
  <si>
    <t>IR1UFQ</t>
  </si>
  <si>
    <t>JN44VB</t>
  </si>
  <si>
    <t>JN44XE</t>
  </si>
  <si>
    <t xml:space="preserve">Inseriti  RU29a Aulla (MS) e D_Star RU12 La Spezia </t>
  </si>
  <si>
    <t>646301</t>
  </si>
  <si>
    <t>M.Aquilone - Avola (SR)</t>
  </si>
  <si>
    <t>it9uqi</t>
  </si>
  <si>
    <t>era latina</t>
  </si>
  <si>
    <t>629734</t>
  </si>
  <si>
    <t>Capua (CE)</t>
  </si>
  <si>
    <t>Inserito RU1 Capua (CE)</t>
  </si>
  <si>
    <t>era capua  ik8tmd</t>
  </si>
  <si>
    <t>JN71CC</t>
  </si>
  <si>
    <t>ari massa carrara  iw5ecp</t>
  </si>
  <si>
    <t>Castagneto Po (TO)</t>
  </si>
  <si>
    <t>JN35WD</t>
  </si>
  <si>
    <t>ari chivasso</t>
  </si>
  <si>
    <t>Inserito RU6 Campocecina (MS) e trasponder Chivasso (TO)</t>
  </si>
  <si>
    <t>Chivasso</t>
  </si>
  <si>
    <t>-1.0 Mhz</t>
  </si>
  <si>
    <t>Capo Mimosa (IM)</t>
  </si>
  <si>
    <t>Inserito RV Capo Mimosa (IM)</t>
  </si>
  <si>
    <t>JN44BA</t>
  </si>
  <si>
    <t>Andora (SV)</t>
  </si>
  <si>
    <t>Inserito R6a Andora (SV)</t>
  </si>
  <si>
    <t>JN53IO</t>
  </si>
  <si>
    <t>Treggiaia Pontedera (PI)</t>
  </si>
  <si>
    <t>Volterra (PI)</t>
  </si>
  <si>
    <t>JN53KJ</t>
  </si>
  <si>
    <t>IR1UGO</t>
  </si>
  <si>
    <t>cisar genova  iw1ppb</t>
  </si>
  <si>
    <t>Inseriti D_Star Hot Spot  e RU Borghetto S.S. (SV)</t>
  </si>
  <si>
    <t>Cefalu' (PA)</t>
  </si>
  <si>
    <t>JM77AX</t>
  </si>
  <si>
    <t xml:space="preserve">Inserito R1 Cefalu' (PA) </t>
  </si>
  <si>
    <t>era parco delle madonie</t>
  </si>
  <si>
    <t>110.9/162.2 loc</t>
  </si>
  <si>
    <t>110.9 /162.2 loc</t>
  </si>
  <si>
    <t>ari pontedera iw5amb</t>
  </si>
  <si>
    <t>JN71AU</t>
  </si>
  <si>
    <t>Sala Consilina (SA)</t>
  </si>
  <si>
    <t>JN70TJ</t>
  </si>
  <si>
    <t xml:space="preserve">ari salerno </t>
  </si>
  <si>
    <t>JM67SO</t>
  </si>
  <si>
    <t>Liscia (CH)</t>
  </si>
  <si>
    <t>JN71GW</t>
  </si>
  <si>
    <t>ari vasto-san salvo  ik6tup</t>
  </si>
  <si>
    <t>Inseriti R4 Sala Consilina (SA), R3 Liscia (CH) ed R4a Roccaraso (AQ)</t>
  </si>
  <si>
    <t xml:space="preserve">ari agrigento  it9cfp </t>
  </si>
  <si>
    <t>JN54BB</t>
  </si>
  <si>
    <t>ik1evq</t>
  </si>
  <si>
    <t>JN35QE</t>
  </si>
  <si>
    <t>Colle del Lys - Monpellato (TO)</t>
  </si>
  <si>
    <t>Inserito RM0  Monpellato (TO)</t>
  </si>
  <si>
    <t xml:space="preserve">Inserito RU4 Milano </t>
  </si>
  <si>
    <t>Mussolente (VI)</t>
  </si>
  <si>
    <t>JN55VS</t>
  </si>
  <si>
    <t>Monte Venda (PD)</t>
  </si>
  <si>
    <t>ars italia</t>
  </si>
  <si>
    <t>Inseriti R6 Monte Venda (PD) e RU Mussolente (VI)</t>
  </si>
  <si>
    <t>JN55UH</t>
  </si>
  <si>
    <t>Modificato RU30a Salsomaggiore (PR) in RU20</t>
  </si>
  <si>
    <t>IR2CN</t>
  </si>
  <si>
    <t>ari ancona</t>
  </si>
  <si>
    <t>Inseriti R4a ed RU7 Ancona</t>
  </si>
  <si>
    <t>JN63SO</t>
  </si>
  <si>
    <t>San Giuliano Milanese (MI)</t>
  </si>
  <si>
    <t>883162</t>
  </si>
  <si>
    <t>JN45PJ</t>
  </si>
  <si>
    <t>ari san donato  ik2rxu</t>
  </si>
  <si>
    <t>Inserito RU8a San Giuliano Milanese (MI)</t>
  </si>
  <si>
    <t>JM77MM</t>
  </si>
  <si>
    <t>ari catania ed acireale</t>
  </si>
  <si>
    <t>JM77NM</t>
  </si>
  <si>
    <t>JM77MS</t>
  </si>
  <si>
    <t>Inserito R5 M.Etna (CT)</t>
  </si>
  <si>
    <t>Valverde (CT)</t>
  </si>
  <si>
    <t>573542</t>
  </si>
  <si>
    <t>JN45GW</t>
  </si>
  <si>
    <t>iz1uqg iz1ujj iz1xjr</t>
  </si>
  <si>
    <t>Inserito Echolink Verbania.</t>
  </si>
  <si>
    <t>Busalla (GE)</t>
  </si>
  <si>
    <t>Navacchio (PI)</t>
  </si>
  <si>
    <t>JN53FQ</t>
  </si>
  <si>
    <t>Inserito RU10 Navacchio (PI)</t>
  </si>
  <si>
    <t>a.m. navacchio radio club   iz5fcy</t>
  </si>
  <si>
    <t>Ancarano (TE)</t>
  </si>
  <si>
    <t>cisar s. benedetto del tronto</t>
  </si>
  <si>
    <t>M Serpeddi (CA)</t>
  </si>
  <si>
    <t>is0grb</t>
  </si>
  <si>
    <t>IR0UBT</t>
  </si>
  <si>
    <t>is0flv</t>
  </si>
  <si>
    <t>IR0DV</t>
  </si>
  <si>
    <t>Inseriti R3a Ancarano (TE) ed eliminati RU3 Potenza Picena ed  RU12 Sassotetto</t>
  </si>
  <si>
    <t>Pula (CA)</t>
  </si>
  <si>
    <t>Inseriti D_Star M. Serpeddi (CA) e Pula (CA).</t>
  </si>
  <si>
    <t>JM49LA</t>
  </si>
  <si>
    <t>903078</t>
  </si>
  <si>
    <t>M.San Martino (VA)</t>
  </si>
  <si>
    <t>JN45IW</t>
  </si>
  <si>
    <t>Penice</t>
  </si>
  <si>
    <t xml:space="preserve">TO </t>
  </si>
  <si>
    <t>Cavour (TO)</t>
  </si>
  <si>
    <t>Inserito RU12a Cavour (TO)</t>
  </si>
  <si>
    <t>JN34QT</t>
  </si>
  <si>
    <t>Citta' S.Angelo (PE)</t>
  </si>
  <si>
    <t>IZ6OUF</t>
  </si>
  <si>
    <t>iz6ouf</t>
  </si>
  <si>
    <t>JN72BM</t>
  </si>
  <si>
    <t>Inserito RU3a M.San Martino (VA) ed Hot Spot Citta' S. Angelo (PE)</t>
  </si>
  <si>
    <t>Potenza</t>
  </si>
  <si>
    <t>IK8INR</t>
  </si>
  <si>
    <t>JN70VP</t>
  </si>
  <si>
    <t>ik8inr</t>
  </si>
  <si>
    <t xml:space="preserve">Inserito Hot Spot Potenza </t>
  </si>
  <si>
    <t>JN33VU</t>
  </si>
  <si>
    <t>ari sanremo  ik1mvx</t>
  </si>
  <si>
    <t>Poggio Sanremo (IM)</t>
  </si>
  <si>
    <t>Monte Santa Maria Tiberina (PG)</t>
  </si>
  <si>
    <t>ari citta' di castello</t>
  </si>
  <si>
    <t>M.Giove - San Giustino (PG)</t>
  </si>
  <si>
    <t>Inserito R1 Poggio Sanremo (IM) eliminato RU8a M.Grande (IM)</t>
  </si>
  <si>
    <t>D-A 1750</t>
  </si>
  <si>
    <t xml:space="preserve">Inseriti R4a Monte santa Maria tiberina  (PG) , RU8 Monte Giove (PG) ed RU20 M. Serano (PG) </t>
  </si>
  <si>
    <t>Levico Terme (TN)</t>
  </si>
  <si>
    <t>JN56PA</t>
  </si>
  <si>
    <t>in3eqa</t>
  </si>
  <si>
    <t>IN3EQA</t>
  </si>
  <si>
    <t xml:space="preserve">Inseriti Echolink e Hot Spot Levico Terme (TN). Eliminato R7a M. Subasio (PG) </t>
  </si>
  <si>
    <t>51030</t>
  </si>
  <si>
    <t>IR4UCF</t>
  </si>
  <si>
    <t>Modificato Hot Spot Cervia IR4UCC in RU12 IR4UCF</t>
  </si>
  <si>
    <t>Montechiarello (RC)</t>
  </si>
  <si>
    <t>Montegrosso Pian Latte (IM)</t>
  </si>
  <si>
    <t>Inserito RU2a Montegrosso (IM)</t>
  </si>
  <si>
    <t>Bagnolo (PC)</t>
  </si>
  <si>
    <t>ars piacenza</t>
  </si>
  <si>
    <t>M.Penice (PC)</t>
  </si>
  <si>
    <t>IQ4WP</t>
  </si>
  <si>
    <t>0 sardegna</t>
  </si>
  <si>
    <t>Inseriti RV M.Calvo (FR) RU1a M.Circeo (LT) e RU6 Gaeta (LT), RU10 M.Serpeddi (CA)</t>
  </si>
  <si>
    <t>JM78UD</t>
  </si>
  <si>
    <t>JM78AX</t>
  </si>
  <si>
    <t>Stretto Messina</t>
  </si>
  <si>
    <t>JM78PW</t>
  </si>
  <si>
    <t>Nizza di Sicilia (ME)</t>
  </si>
  <si>
    <t>JM78QA</t>
  </si>
  <si>
    <t>S.Stefano d'Aspromonte (RC)</t>
  </si>
  <si>
    <t>JM78WD</t>
  </si>
  <si>
    <t>Reggio Calabria</t>
  </si>
  <si>
    <t>JM78TE</t>
  </si>
  <si>
    <t>inserito Ponte ATV M.Serpeddi' (CA),  RU1 S.Stefano  d'Aspromonte (RC)</t>
  </si>
  <si>
    <t>inserito Trasponder Stretto di Messina</t>
  </si>
  <si>
    <t xml:space="preserve">RU7a </t>
  </si>
  <si>
    <t>Portofino (GE)</t>
  </si>
  <si>
    <t>JN44OH</t>
  </si>
  <si>
    <t>radio club tigulio</t>
  </si>
  <si>
    <t>Inserito RU7a Portofino (GE)</t>
  </si>
  <si>
    <t xml:space="preserve">156.7 </t>
  </si>
  <si>
    <t>Velletri (RM)</t>
  </si>
  <si>
    <t>JN61JQ</t>
  </si>
  <si>
    <t>iw0eac</t>
  </si>
  <si>
    <t>Inserito RU Velletri (RM)</t>
  </si>
  <si>
    <t>+1.0 Mhz</t>
  </si>
  <si>
    <t>associazione onda telematica</t>
  </si>
  <si>
    <t xml:space="preserve">Inserito R4 Latina </t>
  </si>
  <si>
    <t>145,687,5</t>
  </si>
  <si>
    <t>-600khz</t>
  </si>
  <si>
    <t>Villa S.Giovanni  (RC)</t>
  </si>
  <si>
    <t>IR8UCO</t>
  </si>
  <si>
    <t>Villa S.Giovanni JM78TF</t>
  </si>
  <si>
    <t>430,325,0</t>
  </si>
  <si>
    <t>+1,6MHZ</t>
  </si>
  <si>
    <t>430,350,0</t>
  </si>
  <si>
    <t>+5,0MHZ</t>
  </si>
  <si>
    <t>IK8TGH</t>
  </si>
  <si>
    <t>ARI Villa S.Giovanni</t>
  </si>
  <si>
    <t>ari Villa San Gioavanni R.C.</t>
  </si>
  <si>
    <t>IK8TGH Villa S.Giovanni</t>
  </si>
  <si>
    <t>C.I.S.A.R</t>
  </si>
  <si>
    <t>Messina Monte Ciccia</t>
  </si>
  <si>
    <t>ari Messina</t>
  </si>
  <si>
    <t>C.I.S.A.R  .CS</t>
  </si>
  <si>
    <t>IZ8FEX</t>
  </si>
  <si>
    <t>IZ8GGE</t>
  </si>
  <si>
    <t>431,350,0</t>
  </si>
  <si>
    <t>+1600</t>
  </si>
  <si>
    <t>Link nazionale Melito P.Salvo(RC)</t>
  </si>
  <si>
    <t>IR8UW</t>
  </si>
  <si>
    <t>CISAR  RC</t>
  </si>
  <si>
    <t>431,425,0</t>
  </si>
  <si>
    <t>+166</t>
  </si>
  <si>
    <t>8 CALABRIA</t>
  </si>
  <si>
    <t>IR8UAA</t>
  </si>
  <si>
    <t>CISAR RC</t>
  </si>
  <si>
    <t>145,587,5</t>
  </si>
  <si>
    <t>8calabria</t>
  </si>
  <si>
    <t xml:space="preserve">RC </t>
  </si>
  <si>
    <t>DSH</t>
  </si>
  <si>
    <t>IR8AJ Xref. 003</t>
  </si>
  <si>
    <t>144,800,0</t>
  </si>
  <si>
    <t>APRS</t>
  </si>
  <si>
    <t>IR8DA</t>
  </si>
  <si>
    <t>IW8QPG</t>
  </si>
  <si>
    <t>Monte Pietrapennata</t>
  </si>
  <si>
    <t>IR8AM</t>
  </si>
  <si>
    <t>144,850,0</t>
  </si>
  <si>
    <t>IK8TGH-12</t>
  </si>
  <si>
    <t>JM/8UF</t>
  </si>
  <si>
    <t xml:space="preserve">Rete Emergenza </t>
  </si>
  <si>
    <t xml:space="preserve">Messina  </t>
  </si>
  <si>
    <t>IQ9MK</t>
  </si>
  <si>
    <t>ARI Messina</t>
  </si>
  <si>
    <t>IT9IJI</t>
  </si>
  <si>
    <t>Emergenza</t>
  </si>
  <si>
    <t>145,237,5</t>
  </si>
  <si>
    <t>Messina Xref.055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</si>
</sst>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;[Red]#,##0.0"/>
    <numFmt numFmtId="178" formatCode="h\.mm\.ss"/>
    <numFmt numFmtId="179" formatCode="[$-410]dddd\ d\ mmmm\ yyyy"/>
    <numFmt numFmtId="180" formatCode="[$-410]d\-mmm;@"/>
    <numFmt numFmtId="181" formatCode="#,##0.00;[Red]#,##0.00"/>
    <numFmt numFmtId="182" formatCode="0.00000"/>
    <numFmt numFmtId="183" formatCode="0.0"/>
    <numFmt numFmtId="184" formatCode="0.000"/>
    <numFmt numFmtId="185" formatCode="0.0000"/>
    <numFmt numFmtId="186" formatCode="[$-410]d\-mmm\-yy;@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20"/>
      <color indexed="9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26" fillId="0" borderId="0" xfId="36" applyNumberFormat="1" applyFont="1" applyAlignment="1" applyProtection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24" borderId="0" xfId="0" applyNumberFormat="1" applyFont="1" applyFill="1" applyAlignment="1">
      <alignment horizontal="left"/>
    </xf>
    <xf numFmtId="49" fontId="0" fillId="25" borderId="0" xfId="0" applyNumberFormat="1" applyFont="1" applyFill="1" applyAlignment="1">
      <alignment horizontal="left"/>
    </xf>
    <xf numFmtId="49" fontId="0" fillId="24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/>
    </xf>
    <xf numFmtId="0" fontId="27" fillId="26" borderId="0" xfId="48" applyFont="1" applyFill="1">
      <alignment/>
      <protection/>
    </xf>
    <xf numFmtId="0" fontId="0" fillId="26" borderId="0" xfId="0" applyFont="1" applyFill="1" applyAlignment="1">
      <alignment/>
    </xf>
    <xf numFmtId="0" fontId="27" fillId="26" borderId="0" xfId="48" applyNumberFormat="1" applyFont="1" applyFill="1" applyAlignment="1">
      <alignment horizontal="center"/>
      <protection/>
    </xf>
    <xf numFmtId="0" fontId="29" fillId="26" borderId="0" xfId="48" applyFont="1" applyFill="1">
      <alignment/>
      <protection/>
    </xf>
    <xf numFmtId="0" fontId="28" fillId="26" borderId="0" xfId="48" applyFont="1" applyFill="1">
      <alignment/>
      <protection/>
    </xf>
    <xf numFmtId="0" fontId="28" fillId="26" borderId="0" xfId="48" applyFont="1" applyFill="1" applyAlignment="1">
      <alignment horizontal="left"/>
      <protection/>
    </xf>
    <xf numFmtId="0" fontId="27" fillId="26" borderId="0" xfId="48" applyFont="1" applyFill="1" quotePrefix="1">
      <alignment/>
      <protection/>
    </xf>
    <xf numFmtId="0" fontId="0" fillId="26" borderId="0" xfId="0" applyNumberFormat="1" applyFont="1" applyFill="1" applyAlignment="1">
      <alignment/>
    </xf>
    <xf numFmtId="0" fontId="28" fillId="26" borderId="0" xfId="48" applyNumberFormat="1" applyFont="1" applyFill="1" applyAlignment="1">
      <alignment horizontal="center"/>
      <protection/>
    </xf>
    <xf numFmtId="0" fontId="28" fillId="26" borderId="0" xfId="48" applyFont="1" applyFill="1">
      <alignment/>
      <protection/>
    </xf>
    <xf numFmtId="0" fontId="28" fillId="26" borderId="0" xfId="48" applyFont="1" applyFill="1" applyAlignment="1">
      <alignment horizontal="center" vertical="center"/>
      <protection/>
    </xf>
    <xf numFmtId="185" fontId="28" fillId="27" borderId="11" xfId="48" applyNumberFormat="1" applyFont="1" applyFill="1" applyBorder="1" applyAlignment="1" applyProtection="1">
      <alignment horizontal="center" vertical="center"/>
      <protection locked="0"/>
    </xf>
    <xf numFmtId="185" fontId="28" fillId="27" borderId="12" xfId="48" applyNumberFormat="1" applyFont="1" applyFill="1" applyBorder="1" applyAlignment="1" applyProtection="1">
      <alignment horizontal="center" vertical="center"/>
      <protection locked="0"/>
    </xf>
    <xf numFmtId="1" fontId="28" fillId="27" borderId="13" xfId="48" applyNumberFormat="1" applyFont="1" applyFill="1" applyBorder="1" applyAlignment="1" applyProtection="1">
      <alignment horizontal="center" vertical="center"/>
      <protection locked="0"/>
    </xf>
    <xf numFmtId="1" fontId="28" fillId="27" borderId="14" xfId="48" applyNumberFormat="1" applyFont="1" applyFill="1" applyBorder="1" applyAlignment="1" applyProtection="1">
      <alignment horizontal="center" vertical="center"/>
      <protection locked="0"/>
    </xf>
    <xf numFmtId="1" fontId="28" fillId="27" borderId="15" xfId="48" applyNumberFormat="1" applyFont="1" applyFill="1" applyBorder="1" applyAlignment="1" applyProtection="1">
      <alignment horizontal="center" vertical="center"/>
      <protection locked="0"/>
    </xf>
    <xf numFmtId="1" fontId="28" fillId="27" borderId="16" xfId="48" applyNumberFormat="1" applyFont="1" applyFill="1" applyBorder="1" applyAlignment="1" applyProtection="1">
      <alignment horizontal="center" vertical="center"/>
      <protection locked="0"/>
    </xf>
    <xf numFmtId="1" fontId="28" fillId="27" borderId="17" xfId="48" applyNumberFormat="1" applyFont="1" applyFill="1" applyBorder="1" applyAlignment="1" applyProtection="1">
      <alignment horizontal="center" vertical="center"/>
      <protection locked="0"/>
    </xf>
    <xf numFmtId="1" fontId="28" fillId="27" borderId="18" xfId="48" applyNumberFormat="1" applyFont="1" applyFill="1" applyBorder="1" applyAlignment="1" applyProtection="1">
      <alignment horizontal="center" vertical="center"/>
      <protection locked="0"/>
    </xf>
    <xf numFmtId="0" fontId="27" fillId="26" borderId="0" xfId="48" applyNumberFormat="1" applyFont="1" applyFill="1" applyAlignment="1">
      <alignment horizontal="center" vertical="center"/>
      <protection/>
    </xf>
    <xf numFmtId="0" fontId="28" fillId="27" borderId="19" xfId="48" applyNumberFormat="1" applyFont="1" applyFill="1" applyBorder="1" applyAlignment="1" applyProtection="1">
      <alignment horizontal="center" vertical="center"/>
      <protection locked="0"/>
    </xf>
    <xf numFmtId="0" fontId="27" fillId="26" borderId="0" xfId="48" applyFont="1" applyFill="1" applyAlignment="1">
      <alignment vertical="center"/>
      <protection/>
    </xf>
    <xf numFmtId="0" fontId="27" fillId="26" borderId="0" xfId="48" applyNumberFormat="1" applyFont="1" applyFill="1" applyBorder="1" applyAlignment="1">
      <alignment horizontal="center" vertical="center"/>
      <protection/>
    </xf>
    <xf numFmtId="183" fontId="28" fillId="27" borderId="20" xfId="48" applyNumberFormat="1" applyFont="1" applyFill="1" applyBorder="1" applyAlignment="1">
      <alignment horizontal="center" vertical="center"/>
      <protection/>
    </xf>
    <xf numFmtId="1" fontId="28" fillId="27" borderId="21" xfId="48" applyNumberFormat="1" applyFont="1" applyFill="1" applyBorder="1" applyAlignment="1">
      <alignment horizontal="center" vertical="center"/>
      <protection/>
    </xf>
    <xf numFmtId="2" fontId="27" fillId="26" borderId="0" xfId="48" applyNumberFormat="1" applyFont="1" applyFill="1" applyAlignment="1">
      <alignment vertical="center"/>
      <protection/>
    </xf>
    <xf numFmtId="184" fontId="28" fillId="27" borderId="20" xfId="48" applyNumberFormat="1" applyFont="1" applyFill="1" applyBorder="1" applyAlignment="1">
      <alignment horizontal="center" vertical="center"/>
      <protection/>
    </xf>
    <xf numFmtId="184" fontId="28" fillId="27" borderId="21" xfId="48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32" fillId="27" borderId="19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" fontId="28" fillId="27" borderId="14" xfId="48" applyNumberFormat="1" applyFont="1" applyFill="1" applyBorder="1" applyAlignment="1" applyProtection="1">
      <alignment horizontal="center" vertical="center"/>
      <protection locked="0"/>
    </xf>
    <xf numFmtId="2" fontId="28" fillId="27" borderId="17" xfId="48" applyNumberFormat="1" applyFont="1" applyFill="1" applyBorder="1" applyAlignment="1" applyProtection="1">
      <alignment horizontal="center" vertical="center"/>
      <protection locked="0"/>
    </xf>
    <xf numFmtId="0" fontId="28" fillId="26" borderId="0" xfId="48" applyFont="1" applyFill="1" applyAlignment="1">
      <alignment horizontal="right"/>
      <protection/>
    </xf>
    <xf numFmtId="0" fontId="33" fillId="26" borderId="0" xfId="48" applyFont="1" applyFill="1" applyAlignment="1">
      <alignment horizontal="left" vertical="center" indent="1"/>
      <protection/>
    </xf>
    <xf numFmtId="0" fontId="28" fillId="26" borderId="0" xfId="48" applyFont="1" applyFill="1" applyAlignment="1">
      <alignment horizontal="center"/>
      <protection/>
    </xf>
    <xf numFmtId="49" fontId="0" fillId="0" borderId="0" xfId="0" applyNumberFormat="1" applyFill="1" applyAlignment="1">
      <alignment horizontal="left"/>
    </xf>
    <xf numFmtId="0" fontId="34" fillId="0" borderId="0" xfId="0" applyFont="1" applyAlignment="1">
      <alignment horizontal="left"/>
    </xf>
    <xf numFmtId="186" fontId="0" fillId="0" borderId="0" xfId="0" applyNumberFormat="1" applyAlignment="1">
      <alignment horizontal="center"/>
    </xf>
    <xf numFmtId="49" fontId="18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18" fillId="24" borderId="0" xfId="0" applyFont="1" applyFill="1" applyAlignment="1">
      <alignment/>
    </xf>
    <xf numFmtId="0" fontId="18" fillId="25" borderId="0" xfId="0" applyFont="1" applyFill="1" applyAlignment="1">
      <alignment/>
    </xf>
    <xf numFmtId="0" fontId="18" fillId="0" borderId="0" xfId="0" applyFont="1" applyFill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18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8" fillId="0" borderId="27" xfId="0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37" fillId="0" borderId="28" xfId="0" applyNumberFormat="1" applyFont="1" applyBorder="1" applyAlignment="1">
      <alignment horizontal="right"/>
    </xf>
    <xf numFmtId="4" fontId="37" fillId="0" borderId="29" xfId="0" applyNumberFormat="1" applyFont="1" applyBorder="1" applyAlignment="1">
      <alignment horizontal="right"/>
    </xf>
    <xf numFmtId="0" fontId="18" fillId="28" borderId="27" xfId="0" applyFont="1" applyFill="1" applyBorder="1" applyAlignment="1">
      <alignment horizontal="center"/>
    </xf>
    <xf numFmtId="4" fontId="37" fillId="28" borderId="28" xfId="0" applyNumberFormat="1" applyFont="1" applyFill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8" fillId="29" borderId="27" xfId="0" applyFont="1" applyFill="1" applyBorder="1" applyAlignment="1">
      <alignment horizontal="center"/>
    </xf>
    <xf numFmtId="4" fontId="37" fillId="29" borderId="28" xfId="0" applyNumberFormat="1" applyFont="1" applyFill="1" applyBorder="1" applyAlignment="1">
      <alignment horizontal="right"/>
    </xf>
    <xf numFmtId="4" fontId="37" fillId="29" borderId="29" xfId="0" applyNumberFormat="1" applyFont="1" applyFill="1" applyBorder="1" applyAlignment="1">
      <alignment horizontal="right"/>
    </xf>
    <xf numFmtId="0" fontId="18" fillId="29" borderId="28" xfId="0" applyFont="1" applyFill="1" applyBorder="1" applyAlignment="1">
      <alignment horizontal="center"/>
    </xf>
    <xf numFmtId="0" fontId="18" fillId="29" borderId="16" xfId="0" applyFont="1" applyFill="1" applyBorder="1" applyAlignment="1">
      <alignment horizontal="center"/>
    </xf>
    <xf numFmtId="4" fontId="37" fillId="29" borderId="17" xfId="0" applyNumberFormat="1" applyFont="1" applyFill="1" applyBorder="1" applyAlignment="1">
      <alignment horizontal="right"/>
    </xf>
    <xf numFmtId="4" fontId="37" fillId="29" borderId="1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8" fillId="0" borderId="24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7" xfId="0" applyFont="1" applyBorder="1" applyAlignment="1">
      <alignment/>
    </xf>
    <xf numFmtId="183" fontId="0" fillId="0" borderId="28" xfId="0" applyNumberFormat="1" applyBorder="1" applyAlignment="1">
      <alignment horizontal="center"/>
    </xf>
    <xf numFmtId="183" fontId="0" fillId="0" borderId="29" xfId="0" applyNumberForma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37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18" fillId="0" borderId="17" xfId="0" applyFont="1" applyBorder="1" applyAlignment="1">
      <alignment horizontal="center"/>
    </xf>
    <xf numFmtId="4" fontId="37" fillId="0" borderId="18" xfId="0" applyNumberFormat="1" applyFont="1" applyBorder="1" applyAlignment="1">
      <alignment horizontal="right"/>
    </xf>
    <xf numFmtId="0" fontId="18" fillId="0" borderId="27" xfId="0" applyFont="1" applyBorder="1" applyAlignment="1">
      <alignment horizontal="left"/>
    </xf>
    <xf numFmtId="0" fontId="18" fillId="0" borderId="0" xfId="0" applyFont="1" applyAlignment="1">
      <alignment horizontal="center"/>
    </xf>
    <xf numFmtId="183" fontId="0" fillId="0" borderId="18" xfId="0" applyNumberFormat="1" applyBorder="1" applyAlignment="1">
      <alignment horizontal="center"/>
    </xf>
    <xf numFmtId="0" fontId="24" fillId="0" borderId="0" xfId="0" applyFont="1" applyFill="1" applyAlignment="1">
      <alignment/>
    </xf>
    <xf numFmtId="49" fontId="0" fillId="24" borderId="0" xfId="0" applyNumberForma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8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4" fillId="3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24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49" fontId="0" fillId="25" borderId="0" xfId="0" applyNumberFormat="1" applyFill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7" fontId="0" fillId="0" borderId="0" xfId="0" applyNumberFormat="1" applyBorder="1" applyAlignment="1">
      <alignment horizontal="right"/>
    </xf>
    <xf numFmtId="49" fontId="0" fillId="0" borderId="0" xfId="0" applyNumberFormat="1" applyFont="1" applyFill="1" applyAlignment="1">
      <alignment horizontal="left"/>
    </xf>
    <xf numFmtId="49" fontId="18" fillId="24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/>
    </xf>
    <xf numFmtId="49" fontId="44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  <xf numFmtId="49" fontId="45" fillId="0" borderId="0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 horizontal="left"/>
    </xf>
    <xf numFmtId="49" fontId="45" fillId="0" borderId="0" xfId="0" applyNumberFormat="1" applyFont="1" applyFill="1" applyAlignment="1">
      <alignment horizontal="left"/>
    </xf>
    <xf numFmtId="177" fontId="44" fillId="0" borderId="0" xfId="0" applyNumberFormat="1" applyFont="1" applyAlignment="1">
      <alignment horizontal="right"/>
    </xf>
    <xf numFmtId="49" fontId="44" fillId="0" borderId="0" xfId="0" applyNumberFormat="1" applyFont="1" applyFill="1" applyAlignment="1">
      <alignment horizontal="lef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Fill="1" applyBorder="1" applyAlignment="1">
      <alignment horizontal="left"/>
    </xf>
    <xf numFmtId="49" fontId="46" fillId="0" borderId="0" xfId="0" applyNumberFormat="1" applyFont="1" applyFill="1" applyAlignment="1">
      <alignment horizontal="left"/>
    </xf>
    <xf numFmtId="0" fontId="47" fillId="0" borderId="0" xfId="0" applyFont="1" applyFill="1" applyAlignment="1">
      <alignment/>
    </xf>
    <xf numFmtId="49" fontId="0" fillId="31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0" fillId="32" borderId="0" xfId="0" applyNumberFormat="1" applyFont="1" applyFill="1" applyBorder="1" applyAlignment="1">
      <alignment horizontal="left"/>
    </xf>
    <xf numFmtId="49" fontId="0" fillId="32" borderId="0" xfId="0" applyNumberFormat="1" applyFill="1" applyAlignment="1">
      <alignment horizontal="left"/>
    </xf>
    <xf numFmtId="177" fontId="44" fillId="0" borderId="0" xfId="0" applyNumberFormat="1" applyFont="1" applyBorder="1" applyAlignment="1">
      <alignment horizontal="right"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left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Alignment="1">
      <alignment horizontal="left"/>
    </xf>
    <xf numFmtId="49" fontId="44" fillId="0" borderId="0" xfId="0" applyNumberFormat="1" applyFont="1" applyFill="1" applyAlignment="1">
      <alignment horizontal="center"/>
    </xf>
    <xf numFmtId="1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left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Fill="1" applyAlignment="1">
      <alignment horizontal="center"/>
    </xf>
    <xf numFmtId="49" fontId="19" fillId="31" borderId="0" xfId="0" applyNumberFormat="1" applyFont="1" applyFill="1" applyAlignment="1">
      <alignment/>
    </xf>
    <xf numFmtId="49" fontId="0" fillId="31" borderId="0" xfId="0" applyNumberFormat="1" applyFill="1" applyAlignment="1">
      <alignment/>
    </xf>
    <xf numFmtId="177" fontId="0" fillId="0" borderId="0" xfId="0" applyNumberFormat="1" applyFont="1" applyBorder="1" applyAlignment="1">
      <alignment horizontal="right"/>
    </xf>
    <xf numFmtId="49" fontId="0" fillId="32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4" borderId="0" xfId="0" applyNumberFormat="1" applyFill="1" applyAlignment="1">
      <alignment horizontal="left"/>
    </xf>
    <xf numFmtId="0" fontId="0" fillId="0" borderId="0" xfId="0" applyAlignment="1">
      <alignment/>
    </xf>
    <xf numFmtId="49" fontId="48" fillId="0" borderId="0" xfId="0" applyNumberFormat="1" applyFont="1" applyBorder="1" applyAlignment="1">
      <alignment horizontal="center"/>
    </xf>
    <xf numFmtId="49" fontId="0" fillId="32" borderId="0" xfId="0" applyNumberFormat="1" applyFill="1" applyBorder="1" applyAlignment="1">
      <alignment horizontal="left"/>
    </xf>
    <xf numFmtId="49" fontId="44" fillId="32" borderId="0" xfId="0" applyNumberFormat="1" applyFont="1" applyFill="1" applyBorder="1" applyAlignment="1">
      <alignment horizontal="left"/>
    </xf>
    <xf numFmtId="49" fontId="47" fillId="0" borderId="0" xfId="0" applyNumberFormat="1" applyFont="1" applyFill="1" applyAlignment="1">
      <alignment horizontal="left"/>
    </xf>
    <xf numFmtId="177" fontId="0" fillId="32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35" fillId="35" borderId="30" xfId="0" applyFont="1" applyFill="1" applyBorder="1" applyAlignment="1">
      <alignment horizontal="center"/>
    </xf>
    <xf numFmtId="0" fontId="35" fillId="35" borderId="31" xfId="0" applyFont="1" applyFill="1" applyBorder="1" applyAlignment="1">
      <alignment horizontal="center"/>
    </xf>
    <xf numFmtId="0" fontId="35" fillId="35" borderId="32" xfId="0" applyFont="1" applyFill="1" applyBorder="1" applyAlignment="1">
      <alignment horizontal="center"/>
    </xf>
    <xf numFmtId="0" fontId="35" fillId="36" borderId="33" xfId="0" applyFont="1" applyFill="1" applyBorder="1" applyAlignment="1">
      <alignment horizontal="center"/>
    </xf>
    <xf numFmtId="0" fontId="35" fillId="36" borderId="34" xfId="0" applyFont="1" applyFill="1" applyBorder="1" applyAlignment="1">
      <alignment horizontal="center"/>
    </xf>
    <xf numFmtId="0" fontId="35" fillId="36" borderId="35" xfId="0" applyFont="1" applyFill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5" fillId="30" borderId="33" xfId="0" applyFont="1" applyFill="1" applyBorder="1" applyAlignment="1">
      <alignment horizontal="center"/>
    </xf>
    <xf numFmtId="0" fontId="35" fillId="30" borderId="34" xfId="0" applyFont="1" applyFill="1" applyBorder="1" applyAlignment="1">
      <alignment horizontal="center"/>
    </xf>
    <xf numFmtId="0" fontId="35" fillId="30" borderId="35" xfId="0" applyFont="1" applyFill="1" applyBorder="1" applyAlignment="1">
      <alignment horizontal="center"/>
    </xf>
    <xf numFmtId="0" fontId="36" fillId="37" borderId="13" xfId="0" applyFont="1" applyFill="1" applyBorder="1" applyAlignment="1">
      <alignment horizontal="center"/>
    </xf>
    <xf numFmtId="0" fontId="36" fillId="37" borderId="14" xfId="0" applyFont="1" applyFill="1" applyBorder="1" applyAlignment="1">
      <alignment horizontal="center"/>
    </xf>
    <xf numFmtId="0" fontId="36" fillId="37" borderId="15" xfId="0" applyFont="1" applyFill="1" applyBorder="1" applyAlignment="1">
      <alignment horizontal="center"/>
    </xf>
    <xf numFmtId="0" fontId="36" fillId="37" borderId="16" xfId="0" applyFont="1" applyFill="1" applyBorder="1" applyAlignment="1">
      <alignment horizontal="center"/>
    </xf>
    <xf numFmtId="0" fontId="36" fillId="37" borderId="17" xfId="0" applyFont="1" applyFill="1" applyBorder="1" applyAlignment="1">
      <alignment horizontal="center"/>
    </xf>
    <xf numFmtId="0" fontId="36" fillId="37" borderId="1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6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38" borderId="16" xfId="0" applyFont="1" applyFill="1" applyBorder="1" applyAlignment="1">
      <alignment horizontal="left"/>
    </xf>
    <xf numFmtId="0" fontId="18" fillId="38" borderId="17" xfId="0" applyFont="1" applyFill="1" applyBorder="1" applyAlignment="1">
      <alignment horizontal="left"/>
    </xf>
    <xf numFmtId="0" fontId="21" fillId="28" borderId="30" xfId="0" applyFont="1" applyFill="1" applyBorder="1" applyAlignment="1">
      <alignment horizontal="center"/>
    </xf>
    <xf numFmtId="0" fontId="21" fillId="28" borderId="31" xfId="0" applyFont="1" applyFill="1" applyBorder="1" applyAlignment="1">
      <alignment horizontal="center"/>
    </xf>
    <xf numFmtId="0" fontId="21" fillId="28" borderId="32" xfId="0" applyFont="1" applyFill="1" applyBorder="1" applyAlignment="1">
      <alignment horizontal="center"/>
    </xf>
    <xf numFmtId="0" fontId="28" fillId="26" borderId="0" xfId="48" applyFont="1" applyFill="1" applyAlignment="1">
      <alignment horizontal="center" vertical="center"/>
      <protection/>
    </xf>
    <xf numFmtId="0" fontId="28" fillId="27" borderId="20" xfId="48" applyNumberFormat="1" applyFont="1" applyFill="1" applyBorder="1" applyAlignment="1">
      <alignment horizontal="center" vertical="center"/>
      <protection/>
    </xf>
    <xf numFmtId="0" fontId="28" fillId="27" borderId="21" xfId="48" applyNumberFormat="1" applyFont="1" applyFill="1" applyBorder="1" applyAlignment="1">
      <alignment horizontal="center" vertical="center"/>
      <protection/>
    </xf>
    <xf numFmtId="49" fontId="0" fillId="24" borderId="0" xfId="0" applyNumberFormat="1" applyFont="1" applyFill="1" applyAlignment="1">
      <alignment horizontal="left"/>
    </xf>
    <xf numFmtId="1" fontId="0" fillId="0" borderId="0" xfId="0" applyNumberFormat="1" applyFont="1" applyAlignment="1">
      <alignment horizontal="center"/>
    </xf>
    <xf numFmtId="49" fontId="47" fillId="24" borderId="0" xfId="0" applyNumberFormat="1" applyFont="1" applyFill="1" applyAlignment="1">
      <alignment horizontal="left"/>
    </xf>
    <xf numFmtId="49" fontId="18" fillId="24" borderId="0" xfId="0" applyNumberFormat="1" applyFont="1" applyFill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ripetitor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k2ane@fastwebnet.it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1086"/>
  <sheetViews>
    <sheetView tabSelected="1" zoomScale="90" zoomScaleNormal="90" zoomScaleSheetLayoutView="100" zoomScalePageLayoutView="75" workbookViewId="0" topLeftCell="B1">
      <pane ySplit="1" topLeftCell="A810" activePane="bottomLeft" state="frozen"/>
      <selection pane="topLeft" activeCell="A1" sqref="A1"/>
      <selection pane="bottomLeft" activeCell="P838" sqref="P838"/>
    </sheetView>
  </sheetViews>
  <sheetFormatPr defaultColWidth="8.8515625" defaultRowHeight="12.75"/>
  <cols>
    <col min="1" max="1" width="7.7109375" style="37" customWidth="1"/>
    <col min="2" max="2" width="11.57421875" style="35" customWidth="1"/>
    <col min="3" max="3" width="11.140625" style="24" customWidth="1"/>
    <col min="4" max="4" width="14.57421875" style="24" customWidth="1"/>
    <col min="5" max="5" width="13.421875" style="24" customWidth="1"/>
    <col min="6" max="6" width="6.57421875" style="29" customWidth="1"/>
    <col min="7" max="7" width="28.7109375" style="17" customWidth="1"/>
    <col min="8" max="8" width="6.28125" style="37" bestFit="1" customWidth="1"/>
    <col min="9" max="9" width="8.28125" style="29" bestFit="1" customWidth="1"/>
    <col min="10" max="10" width="14.00390625" style="26" customWidth="1"/>
    <col min="11" max="11" width="9.421875" style="29" customWidth="1"/>
    <col min="12" max="12" width="7.57421875" style="24" customWidth="1"/>
    <col min="13" max="13" width="7.7109375" style="24" customWidth="1"/>
    <col min="14" max="14" width="5.8515625" style="37" customWidth="1"/>
    <col min="15" max="15" width="8.8515625" style="26" customWidth="1"/>
    <col min="16" max="16" width="35.28125" style="26" customWidth="1"/>
    <col min="17" max="25" width="8.8515625" style="26" customWidth="1"/>
    <col min="26" max="16384" width="8.8515625" style="21" customWidth="1"/>
  </cols>
  <sheetData>
    <row r="1" spans="1:26" s="42" customFormat="1" ht="19.5" customHeight="1" thickBot="1">
      <c r="A1" s="10" t="s">
        <v>860</v>
      </c>
      <c r="B1" s="11" t="s">
        <v>594</v>
      </c>
      <c r="C1" s="10" t="s">
        <v>445</v>
      </c>
      <c r="D1" s="10" t="s">
        <v>446</v>
      </c>
      <c r="E1" s="10" t="s">
        <v>448</v>
      </c>
      <c r="F1" s="27" t="s">
        <v>447</v>
      </c>
      <c r="G1" s="158" t="s">
        <v>864</v>
      </c>
      <c r="H1" s="27" t="s">
        <v>832</v>
      </c>
      <c r="I1" s="10" t="s">
        <v>592</v>
      </c>
      <c r="J1" s="10" t="s">
        <v>593</v>
      </c>
      <c r="K1" s="27" t="s">
        <v>827</v>
      </c>
      <c r="L1" s="153" t="s">
        <v>861</v>
      </c>
      <c r="M1" s="84" t="s">
        <v>846</v>
      </c>
      <c r="N1" s="11" t="s">
        <v>469</v>
      </c>
      <c r="O1" s="85" t="s">
        <v>885</v>
      </c>
      <c r="P1" s="148" t="s">
        <v>1113</v>
      </c>
      <c r="Q1" s="26"/>
      <c r="R1" s="26"/>
      <c r="S1" s="26"/>
      <c r="T1" s="26"/>
      <c r="U1" s="26"/>
      <c r="V1" s="26"/>
      <c r="W1" s="26"/>
      <c r="X1" s="26"/>
      <c r="Y1" s="26"/>
      <c r="Z1" s="21"/>
    </row>
    <row r="2" spans="1:26" s="30" customFormat="1" ht="13.5" thickTop="1">
      <c r="A2" s="93" t="s">
        <v>33</v>
      </c>
      <c r="B2" s="22">
        <v>145600</v>
      </c>
      <c r="C2" s="82" t="s">
        <v>1344</v>
      </c>
      <c r="D2" s="43" t="s">
        <v>511</v>
      </c>
      <c r="E2" s="87" t="s">
        <v>452</v>
      </c>
      <c r="F2" s="80" t="s">
        <v>414</v>
      </c>
      <c r="G2" s="13" t="s">
        <v>1577</v>
      </c>
      <c r="H2" s="37"/>
      <c r="I2" s="29"/>
      <c r="J2" s="26"/>
      <c r="K2" s="151"/>
      <c r="L2" s="78" t="e">
        <f aca="true" t="shared" si="0" ref="L2:L65">KmHomeLoc2DxLoc(PontiHomeLoc,K2)</f>
        <v>#NAME?</v>
      </c>
      <c r="M2" s="78" t="e">
        <f aca="true" t="shared" si="1" ref="M2:M65">BearingHomeLoc2DxLoc(PontiHomeLoc,K2)</f>
        <v>#NAME?</v>
      </c>
      <c r="N2" s="86" t="s">
        <v>471</v>
      </c>
      <c r="O2" s="26"/>
      <c r="P2" s="159" t="s">
        <v>1500</v>
      </c>
      <c r="Q2" s="26"/>
      <c r="R2" s="26"/>
      <c r="S2" s="26"/>
      <c r="T2" s="26"/>
      <c r="U2" s="26"/>
      <c r="V2" s="26"/>
      <c r="W2" s="26"/>
      <c r="X2" s="26"/>
      <c r="Y2" s="26"/>
      <c r="Z2" s="6"/>
    </row>
    <row r="3" spans="1:25" ht="12.75">
      <c r="A3" s="93" t="s">
        <v>143</v>
      </c>
      <c r="B3" s="28">
        <v>145750</v>
      </c>
      <c r="C3" s="80" t="s">
        <v>1344</v>
      </c>
      <c r="D3" s="43" t="s">
        <v>511</v>
      </c>
      <c r="E3" s="29" t="s">
        <v>452</v>
      </c>
      <c r="F3" s="29" t="s">
        <v>414</v>
      </c>
      <c r="G3" s="12" t="s">
        <v>416</v>
      </c>
      <c r="H3" s="46" t="s">
        <v>830</v>
      </c>
      <c r="I3" s="80" t="s">
        <v>1341</v>
      </c>
      <c r="J3" s="37"/>
      <c r="K3" s="151"/>
      <c r="L3" s="78" t="e">
        <f t="shared" si="0"/>
        <v>#NAME?</v>
      </c>
      <c r="M3" s="78" t="e">
        <f t="shared" si="1"/>
        <v>#NAME?</v>
      </c>
      <c r="N3" s="37" t="s">
        <v>471</v>
      </c>
      <c r="P3" s="81" t="s">
        <v>1500</v>
      </c>
      <c r="Y3" s="37"/>
    </row>
    <row r="4" spans="1:26" ht="12.75">
      <c r="A4" s="45" t="s">
        <v>86</v>
      </c>
      <c r="B4" s="22">
        <v>431950</v>
      </c>
      <c r="C4" s="31" t="s">
        <v>80</v>
      </c>
      <c r="D4" s="180" t="s">
        <v>595</v>
      </c>
      <c r="E4" s="31" t="s">
        <v>452</v>
      </c>
      <c r="F4" s="34" t="s">
        <v>414</v>
      </c>
      <c r="G4" s="103" t="s">
        <v>1578</v>
      </c>
      <c r="H4" s="36"/>
      <c r="J4" s="37"/>
      <c r="K4" s="151"/>
      <c r="L4" s="78" t="e">
        <f t="shared" si="0"/>
        <v>#NAME?</v>
      </c>
      <c r="M4" s="78" t="e">
        <f t="shared" si="1"/>
        <v>#NAME?</v>
      </c>
      <c r="N4" s="37" t="s">
        <v>471</v>
      </c>
      <c r="O4" s="37"/>
      <c r="P4" s="81" t="s">
        <v>1500</v>
      </c>
      <c r="Z4" s="6"/>
    </row>
    <row r="5" spans="1:16" ht="12.75">
      <c r="A5" s="45" t="s">
        <v>96</v>
      </c>
      <c r="B5" s="22">
        <v>431975</v>
      </c>
      <c r="C5" s="31" t="s">
        <v>80</v>
      </c>
      <c r="D5" s="8" t="s">
        <v>511</v>
      </c>
      <c r="E5" s="31" t="s">
        <v>452</v>
      </c>
      <c r="F5" s="34" t="s">
        <v>414</v>
      </c>
      <c r="G5" s="13" t="s">
        <v>413</v>
      </c>
      <c r="H5" s="36"/>
      <c r="J5" s="37"/>
      <c r="K5" s="151"/>
      <c r="L5" s="78" t="e">
        <f t="shared" si="0"/>
        <v>#NAME?</v>
      </c>
      <c r="M5" s="78" t="e">
        <f t="shared" si="1"/>
        <v>#NAME?</v>
      </c>
      <c r="N5" s="37" t="s">
        <v>471</v>
      </c>
      <c r="P5" s="81" t="s">
        <v>1500</v>
      </c>
    </row>
    <row r="6" spans="1:25" ht="12.75">
      <c r="A6" s="86" t="s">
        <v>532</v>
      </c>
      <c r="B6" s="22">
        <v>50480</v>
      </c>
      <c r="C6" s="83" t="s">
        <v>1345</v>
      </c>
      <c r="D6" s="181" t="s">
        <v>796</v>
      </c>
      <c r="E6" s="87" t="s">
        <v>450</v>
      </c>
      <c r="F6" s="80" t="s">
        <v>1592</v>
      </c>
      <c r="G6" s="79" t="s">
        <v>2292</v>
      </c>
      <c r="J6" s="81" t="s">
        <v>2205</v>
      </c>
      <c r="K6" s="151" t="s">
        <v>2293</v>
      </c>
      <c r="L6" s="78" t="e">
        <f t="shared" si="0"/>
        <v>#NAME?</v>
      </c>
      <c r="M6" s="78" t="e">
        <f t="shared" si="1"/>
        <v>#NAME?</v>
      </c>
      <c r="N6" s="86" t="s">
        <v>472</v>
      </c>
      <c r="P6" s="81" t="s">
        <v>2294</v>
      </c>
      <c r="Q6" s="37"/>
      <c r="R6" s="37"/>
      <c r="S6" s="37"/>
      <c r="T6" s="37"/>
      <c r="U6" s="37"/>
      <c r="V6" s="37"/>
      <c r="W6" s="37"/>
      <c r="X6" s="37"/>
      <c r="Y6" s="37"/>
    </row>
    <row r="7" spans="1:25" ht="12.75">
      <c r="A7" s="93" t="s">
        <v>552</v>
      </c>
      <c r="B7" s="22">
        <v>144625</v>
      </c>
      <c r="C7" s="87" t="s">
        <v>553</v>
      </c>
      <c r="D7" s="42" t="s">
        <v>493</v>
      </c>
      <c r="E7" s="87" t="s">
        <v>450</v>
      </c>
      <c r="F7" s="80" t="s">
        <v>54</v>
      </c>
      <c r="G7" s="13" t="s">
        <v>2669</v>
      </c>
      <c r="J7" s="81" t="s">
        <v>2673</v>
      </c>
      <c r="K7" s="151" t="s">
        <v>2670</v>
      </c>
      <c r="L7" s="78" t="e">
        <f t="shared" si="0"/>
        <v>#NAME?</v>
      </c>
      <c r="M7" s="78" t="e">
        <f t="shared" si="1"/>
        <v>#NAME?</v>
      </c>
      <c r="N7" s="86" t="s">
        <v>472</v>
      </c>
      <c r="P7" s="81" t="s">
        <v>2671</v>
      </c>
      <c r="Y7" s="37"/>
    </row>
    <row r="8" spans="1:24" ht="12.75">
      <c r="A8" s="37" t="s">
        <v>599</v>
      </c>
      <c r="B8" s="22">
        <v>144700</v>
      </c>
      <c r="C8" s="24">
        <v>0</v>
      </c>
      <c r="D8" s="207" t="s">
        <v>519</v>
      </c>
      <c r="E8" s="24" t="s">
        <v>450</v>
      </c>
      <c r="F8" s="29" t="s">
        <v>54</v>
      </c>
      <c r="G8" s="32" t="s">
        <v>560</v>
      </c>
      <c r="H8" s="46" t="s">
        <v>830</v>
      </c>
      <c r="I8" s="29">
        <v>229829</v>
      </c>
      <c r="J8" s="26" t="s">
        <v>559</v>
      </c>
      <c r="K8" s="151" t="s">
        <v>1444</v>
      </c>
      <c r="L8" s="78" t="e">
        <f t="shared" si="0"/>
        <v>#NAME?</v>
      </c>
      <c r="M8" s="78" t="e">
        <f t="shared" si="1"/>
        <v>#NAME?</v>
      </c>
      <c r="N8" s="37" t="s">
        <v>472</v>
      </c>
      <c r="P8" s="81" t="s">
        <v>1472</v>
      </c>
      <c r="Q8" s="37"/>
      <c r="R8" s="37"/>
      <c r="S8" s="37"/>
      <c r="T8" s="37"/>
      <c r="U8" s="37"/>
      <c r="V8" s="37"/>
      <c r="W8" s="37"/>
      <c r="X8" s="37"/>
    </row>
    <row r="9" spans="1:26" ht="12.75">
      <c r="A9" s="86" t="s">
        <v>246</v>
      </c>
      <c r="B9" s="22">
        <v>144987.5</v>
      </c>
      <c r="C9" s="83" t="s">
        <v>880</v>
      </c>
      <c r="E9" s="87" t="s">
        <v>450</v>
      </c>
      <c r="F9" s="80" t="s">
        <v>54</v>
      </c>
      <c r="G9" s="79" t="s">
        <v>55</v>
      </c>
      <c r="H9" s="47" t="s">
        <v>829</v>
      </c>
      <c r="I9" s="43" t="s">
        <v>1288</v>
      </c>
      <c r="J9" s="81" t="s">
        <v>470</v>
      </c>
      <c r="K9" s="151" t="s">
        <v>1445</v>
      </c>
      <c r="L9" s="78" t="e">
        <f t="shared" si="0"/>
        <v>#NAME?</v>
      </c>
      <c r="M9" s="78" t="e">
        <f t="shared" si="1"/>
        <v>#NAME?</v>
      </c>
      <c r="N9" s="86" t="s">
        <v>472</v>
      </c>
      <c r="P9" s="209" t="s">
        <v>1492</v>
      </c>
      <c r="Q9" s="37"/>
      <c r="R9" s="37"/>
      <c r="S9" s="37"/>
      <c r="T9" s="37"/>
      <c r="U9" s="37"/>
      <c r="V9" s="37"/>
      <c r="W9" s="37"/>
      <c r="X9" s="37"/>
      <c r="Z9" s="6"/>
    </row>
    <row r="10" spans="1:16" ht="12.75">
      <c r="A10" s="86" t="s">
        <v>599</v>
      </c>
      <c r="B10" s="22">
        <v>145225</v>
      </c>
      <c r="C10" s="87" t="s">
        <v>553</v>
      </c>
      <c r="D10" s="207" t="s">
        <v>574</v>
      </c>
      <c r="E10" s="87" t="s">
        <v>450</v>
      </c>
      <c r="F10" s="80" t="s">
        <v>335</v>
      </c>
      <c r="G10" s="79" t="s">
        <v>644</v>
      </c>
      <c r="H10" s="145" t="s">
        <v>830</v>
      </c>
      <c r="I10" s="80" t="s">
        <v>2732</v>
      </c>
      <c r="K10" s="151" t="s">
        <v>2733</v>
      </c>
      <c r="L10" s="78" t="e">
        <f t="shared" si="0"/>
        <v>#NAME?</v>
      </c>
      <c r="M10" s="78" t="e">
        <f t="shared" si="1"/>
        <v>#NAME?</v>
      </c>
      <c r="N10" s="86" t="s">
        <v>472</v>
      </c>
      <c r="P10" s="81" t="s">
        <v>2734</v>
      </c>
    </row>
    <row r="11" spans="1:25" ht="12.75">
      <c r="A11" s="86" t="s">
        <v>246</v>
      </c>
      <c r="B11" s="22">
        <v>145287.5</v>
      </c>
      <c r="C11" s="82" t="s">
        <v>1344</v>
      </c>
      <c r="D11" s="42" t="s">
        <v>493</v>
      </c>
      <c r="E11" s="87" t="s">
        <v>450</v>
      </c>
      <c r="F11" s="80" t="s">
        <v>323</v>
      </c>
      <c r="G11" s="13" t="s">
        <v>2554</v>
      </c>
      <c r="K11" s="151" t="s">
        <v>2556</v>
      </c>
      <c r="L11" s="78" t="e">
        <f t="shared" si="0"/>
        <v>#NAME?</v>
      </c>
      <c r="M11" s="78" t="e">
        <f t="shared" si="1"/>
        <v>#NAME?</v>
      </c>
      <c r="N11" s="86" t="s">
        <v>472</v>
      </c>
      <c r="P11" s="81" t="s">
        <v>2555</v>
      </c>
      <c r="Q11" s="37"/>
      <c r="R11" s="37"/>
      <c r="S11" s="37"/>
      <c r="T11" s="37"/>
      <c r="U11" s="37"/>
      <c r="V11" s="37"/>
      <c r="W11" s="37"/>
      <c r="X11" s="37"/>
      <c r="Y11" s="37"/>
    </row>
    <row r="12" spans="1:26" ht="12.75">
      <c r="A12" s="37" t="s">
        <v>599</v>
      </c>
      <c r="B12" s="22">
        <v>145325</v>
      </c>
      <c r="C12" s="24">
        <v>0</v>
      </c>
      <c r="E12" s="24" t="s">
        <v>450</v>
      </c>
      <c r="F12" s="29" t="s">
        <v>119</v>
      </c>
      <c r="G12" s="32" t="s">
        <v>600</v>
      </c>
      <c r="H12" s="46" t="s">
        <v>830</v>
      </c>
      <c r="I12" s="29">
        <v>391101</v>
      </c>
      <c r="K12" s="151" t="s">
        <v>1446</v>
      </c>
      <c r="L12" s="78" t="e">
        <f t="shared" si="0"/>
        <v>#NAME?</v>
      </c>
      <c r="M12" s="78" t="e">
        <f t="shared" si="1"/>
        <v>#NAME?</v>
      </c>
      <c r="N12" s="37" t="s">
        <v>472</v>
      </c>
      <c r="O12" s="37"/>
      <c r="P12" s="209" t="s">
        <v>1492</v>
      </c>
      <c r="Z12" s="6"/>
    </row>
    <row r="13" spans="1:16" ht="12.75">
      <c r="A13" s="86" t="s">
        <v>552</v>
      </c>
      <c r="B13" s="22">
        <v>145537.5</v>
      </c>
      <c r="C13" s="87" t="s">
        <v>553</v>
      </c>
      <c r="D13" s="42" t="s">
        <v>493</v>
      </c>
      <c r="E13" s="87" t="s">
        <v>450</v>
      </c>
      <c r="F13" s="80" t="s">
        <v>323</v>
      </c>
      <c r="G13" s="13" t="s">
        <v>2565</v>
      </c>
      <c r="J13" s="81" t="s">
        <v>2563</v>
      </c>
      <c r="K13" s="151"/>
      <c r="L13" s="78" t="e">
        <f t="shared" si="0"/>
        <v>#NAME?</v>
      </c>
      <c r="M13" s="78" t="e">
        <f t="shared" si="1"/>
        <v>#NAME?</v>
      </c>
      <c r="N13" s="86" t="s">
        <v>472</v>
      </c>
      <c r="P13" s="188" t="s">
        <v>2566</v>
      </c>
    </row>
    <row r="14" spans="1:16" ht="12.75">
      <c r="A14" s="86" t="s">
        <v>246</v>
      </c>
      <c r="B14" s="22">
        <v>145575</v>
      </c>
      <c r="C14" s="82" t="s">
        <v>1344</v>
      </c>
      <c r="D14" s="42" t="s">
        <v>510</v>
      </c>
      <c r="E14" s="87" t="s">
        <v>450</v>
      </c>
      <c r="F14" s="80" t="s">
        <v>119</v>
      </c>
      <c r="G14" s="13" t="s">
        <v>2372</v>
      </c>
      <c r="K14" s="151" t="s">
        <v>2373</v>
      </c>
      <c r="L14" s="78" t="e">
        <f t="shared" si="0"/>
        <v>#NAME?</v>
      </c>
      <c r="M14" s="78" t="e">
        <f t="shared" si="1"/>
        <v>#NAME?</v>
      </c>
      <c r="N14" s="86" t="s">
        <v>472</v>
      </c>
      <c r="P14" s="81" t="s">
        <v>2629</v>
      </c>
    </row>
    <row r="15" spans="1:16" ht="12.75">
      <c r="A15" s="86" t="s">
        <v>33</v>
      </c>
      <c r="B15" s="22">
        <v>145600</v>
      </c>
      <c r="C15" s="82" t="s">
        <v>1344</v>
      </c>
      <c r="D15" s="42" t="s">
        <v>493</v>
      </c>
      <c r="E15" s="87" t="s">
        <v>450</v>
      </c>
      <c r="F15" s="80" t="s">
        <v>1592</v>
      </c>
      <c r="G15" s="13" t="s">
        <v>1593</v>
      </c>
      <c r="K15" s="151" t="s">
        <v>1594</v>
      </c>
      <c r="L15" s="78" t="e">
        <f t="shared" si="0"/>
        <v>#NAME?</v>
      </c>
      <c r="M15" s="78" t="e">
        <f t="shared" si="1"/>
        <v>#NAME?</v>
      </c>
      <c r="N15" s="86" t="s">
        <v>472</v>
      </c>
      <c r="P15" s="81" t="s">
        <v>1595</v>
      </c>
    </row>
    <row r="16" spans="1:26" ht="12.75">
      <c r="A16" s="86" t="s">
        <v>33</v>
      </c>
      <c r="B16" s="22">
        <v>145600</v>
      </c>
      <c r="C16" s="82" t="s">
        <v>1344</v>
      </c>
      <c r="D16" s="207" t="s">
        <v>796</v>
      </c>
      <c r="E16" s="87" t="s">
        <v>450</v>
      </c>
      <c r="F16" s="80" t="s">
        <v>54</v>
      </c>
      <c r="G16" s="79" t="s">
        <v>2207</v>
      </c>
      <c r="J16" s="81" t="s">
        <v>2205</v>
      </c>
      <c r="K16" s="151"/>
      <c r="L16" s="78" t="e">
        <f t="shared" si="0"/>
        <v>#NAME?</v>
      </c>
      <c r="M16" s="78" t="e">
        <f t="shared" si="1"/>
        <v>#NAME?</v>
      </c>
      <c r="N16" s="86" t="s">
        <v>472</v>
      </c>
      <c r="P16" s="81" t="s">
        <v>2206</v>
      </c>
      <c r="Q16" s="37"/>
      <c r="R16" s="37"/>
      <c r="S16" s="37"/>
      <c r="T16" s="37"/>
      <c r="U16" s="37"/>
      <c r="V16" s="37"/>
      <c r="W16" s="37"/>
      <c r="X16" s="37"/>
      <c r="Y16" s="37"/>
      <c r="Z16" s="6"/>
    </row>
    <row r="17" spans="1:25" ht="12.75">
      <c r="A17" s="32" t="s">
        <v>33</v>
      </c>
      <c r="B17" s="33">
        <v>145600</v>
      </c>
      <c r="C17" s="82" t="s">
        <v>1344</v>
      </c>
      <c r="D17" s="82" t="s">
        <v>612</v>
      </c>
      <c r="E17" s="34" t="s">
        <v>450</v>
      </c>
      <c r="F17" s="34" t="s">
        <v>54</v>
      </c>
      <c r="G17" s="32" t="s">
        <v>332</v>
      </c>
      <c r="J17" s="37"/>
      <c r="K17" s="151"/>
      <c r="L17" s="78" t="e">
        <f t="shared" si="0"/>
        <v>#NAME?</v>
      </c>
      <c r="M17" s="78" t="e">
        <f t="shared" si="1"/>
        <v>#NAME?</v>
      </c>
      <c r="N17" s="37" t="s">
        <v>472</v>
      </c>
      <c r="O17" s="37"/>
      <c r="P17" s="209" t="s">
        <v>1492</v>
      </c>
      <c r="Y17" s="37"/>
    </row>
    <row r="18" spans="1:26" ht="12.75">
      <c r="A18" s="86" t="s">
        <v>172</v>
      </c>
      <c r="B18" s="22">
        <v>145612.5</v>
      </c>
      <c r="C18" s="82" t="s">
        <v>1344</v>
      </c>
      <c r="D18" s="8" t="s">
        <v>493</v>
      </c>
      <c r="E18" s="87" t="s">
        <v>450</v>
      </c>
      <c r="F18" s="80" t="s">
        <v>119</v>
      </c>
      <c r="G18" s="13" t="s">
        <v>1299</v>
      </c>
      <c r="K18" s="151" t="s">
        <v>1447</v>
      </c>
      <c r="L18" s="78" t="e">
        <f t="shared" si="0"/>
        <v>#NAME?</v>
      </c>
      <c r="M18" s="78" t="e">
        <f t="shared" si="1"/>
        <v>#NAME?</v>
      </c>
      <c r="N18" s="86" t="s">
        <v>472</v>
      </c>
      <c r="P18" s="81" t="s">
        <v>2629</v>
      </c>
      <c r="Z18" s="6"/>
    </row>
    <row r="19" spans="1:26" ht="12.75">
      <c r="A19" s="32" t="s">
        <v>172</v>
      </c>
      <c r="B19" s="33">
        <v>145612.5</v>
      </c>
      <c r="C19" s="82" t="s">
        <v>1344</v>
      </c>
      <c r="D19" s="205" t="s">
        <v>495</v>
      </c>
      <c r="E19" s="34" t="s">
        <v>450</v>
      </c>
      <c r="F19" s="34" t="s">
        <v>52</v>
      </c>
      <c r="G19" s="103" t="s">
        <v>51</v>
      </c>
      <c r="J19" s="37"/>
      <c r="K19" s="151" t="s">
        <v>1448</v>
      </c>
      <c r="L19" s="78" t="e">
        <f t="shared" si="0"/>
        <v>#NAME?</v>
      </c>
      <c r="M19" s="78" t="e">
        <f t="shared" si="1"/>
        <v>#NAME?</v>
      </c>
      <c r="N19" s="37" t="s">
        <v>472</v>
      </c>
      <c r="P19" s="81" t="s">
        <v>2185</v>
      </c>
      <c r="Y19" s="37"/>
      <c r="Z19" s="6"/>
    </row>
    <row r="20" spans="1:16" ht="12.75">
      <c r="A20" s="32" t="s">
        <v>29</v>
      </c>
      <c r="B20" s="33">
        <v>145625</v>
      </c>
      <c r="C20" s="82" t="s">
        <v>1344</v>
      </c>
      <c r="D20" s="205" t="s">
        <v>605</v>
      </c>
      <c r="E20" s="34" t="s">
        <v>450</v>
      </c>
      <c r="F20" s="34" t="s">
        <v>119</v>
      </c>
      <c r="G20" s="79" t="s">
        <v>1990</v>
      </c>
      <c r="H20" s="46" t="s">
        <v>830</v>
      </c>
      <c r="I20" s="80" t="s">
        <v>1691</v>
      </c>
      <c r="J20" s="37"/>
      <c r="K20" s="151" t="s">
        <v>1690</v>
      </c>
      <c r="L20" s="78" t="e">
        <f t="shared" si="0"/>
        <v>#NAME?</v>
      </c>
      <c r="M20" s="78" t="e">
        <f t="shared" si="1"/>
        <v>#NAME?</v>
      </c>
      <c r="N20" s="37" t="s">
        <v>472</v>
      </c>
      <c r="O20" s="37"/>
      <c r="P20" s="81" t="s">
        <v>1183</v>
      </c>
    </row>
    <row r="21" spans="1:25" ht="12.75">
      <c r="A21" s="86" t="s">
        <v>141</v>
      </c>
      <c r="B21" s="22">
        <v>145637.5</v>
      </c>
      <c r="C21" s="82" t="s">
        <v>1344</v>
      </c>
      <c r="D21" s="42" t="s">
        <v>510</v>
      </c>
      <c r="E21" s="87" t="s">
        <v>450</v>
      </c>
      <c r="F21" s="80" t="s">
        <v>323</v>
      </c>
      <c r="G21" s="13" t="s">
        <v>2192</v>
      </c>
      <c r="K21" s="151"/>
      <c r="L21" s="78" t="e">
        <f t="shared" si="0"/>
        <v>#NAME?</v>
      </c>
      <c r="M21" s="78" t="e">
        <f t="shared" si="1"/>
        <v>#NAME?</v>
      </c>
      <c r="N21" s="86" t="s">
        <v>472</v>
      </c>
      <c r="P21" s="81" t="s">
        <v>1182</v>
      </c>
      <c r="Q21" s="37"/>
      <c r="R21" s="37"/>
      <c r="S21" s="37"/>
      <c r="T21" s="37"/>
      <c r="U21" s="37"/>
      <c r="V21" s="37"/>
      <c r="W21" s="37"/>
      <c r="X21" s="37"/>
      <c r="Y21" s="37"/>
    </row>
    <row r="22" spans="1:16" ht="12.75">
      <c r="A22" s="32" t="s">
        <v>141</v>
      </c>
      <c r="B22" s="33">
        <v>145637.5</v>
      </c>
      <c r="C22" s="82" t="s">
        <v>1344</v>
      </c>
      <c r="D22" s="82" t="s">
        <v>1188</v>
      </c>
      <c r="E22" s="34" t="s">
        <v>450</v>
      </c>
      <c r="F22" s="34" t="s">
        <v>54</v>
      </c>
      <c r="G22" s="103" t="s">
        <v>333</v>
      </c>
      <c r="H22" s="46" t="s">
        <v>830</v>
      </c>
      <c r="I22" s="29">
        <v>216142</v>
      </c>
      <c r="J22" s="81" t="s">
        <v>2202</v>
      </c>
      <c r="K22" s="151" t="s">
        <v>1449</v>
      </c>
      <c r="L22" s="78" t="e">
        <f t="shared" si="0"/>
        <v>#NAME?</v>
      </c>
      <c r="M22" s="78" t="e">
        <f t="shared" si="1"/>
        <v>#NAME?</v>
      </c>
      <c r="N22" s="37" t="s">
        <v>472</v>
      </c>
      <c r="P22" s="86" t="s">
        <v>1189</v>
      </c>
    </row>
    <row r="23" spans="1:25" ht="12.75">
      <c r="A23" s="86" t="s">
        <v>44</v>
      </c>
      <c r="B23" s="22">
        <v>145650</v>
      </c>
      <c r="C23" s="82" t="s">
        <v>1344</v>
      </c>
      <c r="D23" s="42" t="s">
        <v>792</v>
      </c>
      <c r="E23" s="87" t="s">
        <v>450</v>
      </c>
      <c r="F23" s="80" t="s">
        <v>54</v>
      </c>
      <c r="G23" s="79" t="s">
        <v>1349</v>
      </c>
      <c r="K23" s="151" t="s">
        <v>867</v>
      </c>
      <c r="L23" s="78" t="e">
        <f t="shared" si="0"/>
        <v>#NAME?</v>
      </c>
      <c r="M23" s="78" t="e">
        <f t="shared" si="1"/>
        <v>#NAME?</v>
      </c>
      <c r="N23" s="86" t="s">
        <v>472</v>
      </c>
      <c r="P23" s="81" t="s">
        <v>1972</v>
      </c>
      <c r="Q23" s="37"/>
      <c r="R23" s="37"/>
      <c r="S23" s="37"/>
      <c r="T23" s="37"/>
      <c r="U23" s="37"/>
      <c r="V23" s="37"/>
      <c r="W23" s="37"/>
      <c r="X23" s="37"/>
      <c r="Y23" s="37"/>
    </row>
    <row r="24" spans="1:26" ht="12.75">
      <c r="A24" s="79" t="s">
        <v>68</v>
      </c>
      <c r="B24" s="33">
        <v>145662.5</v>
      </c>
      <c r="C24" s="82" t="s">
        <v>1344</v>
      </c>
      <c r="D24" s="44" t="s">
        <v>510</v>
      </c>
      <c r="E24" s="34" t="s">
        <v>450</v>
      </c>
      <c r="F24" s="34" t="s">
        <v>119</v>
      </c>
      <c r="G24" s="13" t="s">
        <v>118</v>
      </c>
      <c r="J24" s="37"/>
      <c r="K24" s="151" t="s">
        <v>1092</v>
      </c>
      <c r="L24" s="78" t="e">
        <f t="shared" si="0"/>
        <v>#NAME?</v>
      </c>
      <c r="M24" s="78" t="e">
        <f t="shared" si="1"/>
        <v>#NAME?</v>
      </c>
      <c r="N24" s="37" t="s">
        <v>472</v>
      </c>
      <c r="P24" s="81" t="s">
        <v>1177</v>
      </c>
      <c r="Q24" s="37"/>
      <c r="R24" s="37"/>
      <c r="S24" s="37"/>
      <c r="T24" s="37"/>
      <c r="U24" s="37"/>
      <c r="V24" s="37"/>
      <c r="W24" s="37"/>
      <c r="X24" s="37"/>
      <c r="Z24" s="6"/>
    </row>
    <row r="25" spans="1:26" ht="12.75">
      <c r="A25" s="86" t="s">
        <v>7</v>
      </c>
      <c r="B25" s="22">
        <v>145687.5</v>
      </c>
      <c r="C25" s="82" t="s">
        <v>1344</v>
      </c>
      <c r="E25" s="87" t="s">
        <v>450</v>
      </c>
      <c r="F25" s="80" t="s">
        <v>48</v>
      </c>
      <c r="G25" s="79" t="s">
        <v>1507</v>
      </c>
      <c r="H25" s="47" t="s">
        <v>829</v>
      </c>
      <c r="I25" s="43" t="s">
        <v>1272</v>
      </c>
      <c r="K25" s="151" t="s">
        <v>2252</v>
      </c>
      <c r="L25" s="78" t="e">
        <f t="shared" si="0"/>
        <v>#NAME?</v>
      </c>
      <c r="M25" s="78" t="e">
        <f t="shared" si="1"/>
        <v>#NAME?</v>
      </c>
      <c r="N25" s="86" t="s">
        <v>472</v>
      </c>
      <c r="P25" s="159" t="s">
        <v>1273</v>
      </c>
      <c r="Z25" s="6"/>
    </row>
    <row r="26" spans="1:25" ht="12.75">
      <c r="A26" s="32" t="s">
        <v>7</v>
      </c>
      <c r="B26" s="33">
        <v>145687.5</v>
      </c>
      <c r="C26" s="82" t="s">
        <v>1344</v>
      </c>
      <c r="D26" s="44" t="s">
        <v>503</v>
      </c>
      <c r="E26" s="34" t="s">
        <v>450</v>
      </c>
      <c r="F26" s="82" t="s">
        <v>48</v>
      </c>
      <c r="G26" s="13" t="s">
        <v>1281</v>
      </c>
      <c r="H26" s="46" t="s">
        <v>830</v>
      </c>
      <c r="I26" s="156" t="s">
        <v>1382</v>
      </c>
      <c r="J26" s="37"/>
      <c r="K26" s="154" t="s">
        <v>1718</v>
      </c>
      <c r="L26" s="78" t="e">
        <f t="shared" si="0"/>
        <v>#NAME?</v>
      </c>
      <c r="M26" s="78" t="e">
        <f t="shared" si="1"/>
        <v>#NAME?</v>
      </c>
      <c r="N26" s="37" t="s">
        <v>472</v>
      </c>
      <c r="O26" s="37"/>
      <c r="P26" s="86" t="s">
        <v>1381</v>
      </c>
      <c r="Y26" s="37"/>
    </row>
    <row r="27" spans="1:25" ht="12.75">
      <c r="A27" s="32" t="s">
        <v>7</v>
      </c>
      <c r="B27" s="33">
        <v>145687.5</v>
      </c>
      <c r="C27" s="82" t="s">
        <v>1344</v>
      </c>
      <c r="D27" s="205" t="s">
        <v>504</v>
      </c>
      <c r="E27" s="34" t="s">
        <v>450</v>
      </c>
      <c r="F27" s="34" t="s">
        <v>54</v>
      </c>
      <c r="G27" s="103" t="s">
        <v>56</v>
      </c>
      <c r="H27" s="46" t="s">
        <v>830</v>
      </c>
      <c r="I27" s="29">
        <v>275233</v>
      </c>
      <c r="J27" s="86" t="s">
        <v>2205</v>
      </c>
      <c r="K27" s="151" t="s">
        <v>1450</v>
      </c>
      <c r="L27" s="78" t="e">
        <f t="shared" si="0"/>
        <v>#NAME?</v>
      </c>
      <c r="M27" s="78" t="e">
        <f t="shared" si="1"/>
        <v>#NAME?</v>
      </c>
      <c r="N27" s="37" t="s">
        <v>472</v>
      </c>
      <c r="P27" s="86" t="s">
        <v>1415</v>
      </c>
      <c r="Q27" s="37"/>
      <c r="R27" s="37"/>
      <c r="S27" s="37"/>
      <c r="T27" s="37"/>
      <c r="U27" s="37"/>
      <c r="V27" s="37"/>
      <c r="W27" s="37"/>
      <c r="X27" s="37"/>
      <c r="Y27" s="37"/>
    </row>
    <row r="28" spans="1:26" ht="12.75">
      <c r="A28" s="32" t="s">
        <v>60</v>
      </c>
      <c r="B28" s="33">
        <v>145700</v>
      </c>
      <c r="C28" s="82" t="s">
        <v>1344</v>
      </c>
      <c r="D28" s="34" t="s">
        <v>470</v>
      </c>
      <c r="E28" s="34" t="s">
        <v>450</v>
      </c>
      <c r="F28" s="34" t="s">
        <v>54</v>
      </c>
      <c r="G28" s="32" t="s">
        <v>331</v>
      </c>
      <c r="J28" s="37"/>
      <c r="K28" s="151" t="s">
        <v>1451</v>
      </c>
      <c r="L28" s="78" t="e">
        <f t="shared" si="0"/>
        <v>#NAME?</v>
      </c>
      <c r="M28" s="78" t="e">
        <f t="shared" si="1"/>
        <v>#NAME?</v>
      </c>
      <c r="N28" s="37" t="s">
        <v>472</v>
      </c>
      <c r="P28" s="86" t="s">
        <v>1470</v>
      </c>
      <c r="Y28" s="37"/>
      <c r="Z28" s="6"/>
    </row>
    <row r="29" spans="1:26" ht="12.75">
      <c r="A29" s="191" t="s">
        <v>60</v>
      </c>
      <c r="B29" s="33">
        <v>145700</v>
      </c>
      <c r="C29" s="82" t="s">
        <v>1344</v>
      </c>
      <c r="D29" s="205" t="s">
        <v>498</v>
      </c>
      <c r="E29" s="34" t="s">
        <v>450</v>
      </c>
      <c r="F29" s="34" t="s">
        <v>335</v>
      </c>
      <c r="G29" s="103" t="s">
        <v>334</v>
      </c>
      <c r="J29" s="37"/>
      <c r="K29" s="151" t="s">
        <v>1452</v>
      </c>
      <c r="L29" s="78" t="e">
        <f t="shared" si="0"/>
        <v>#NAME?</v>
      </c>
      <c r="M29" s="78" t="e">
        <f t="shared" si="1"/>
        <v>#NAME?</v>
      </c>
      <c r="N29" s="37" t="s">
        <v>472</v>
      </c>
      <c r="O29" s="37"/>
      <c r="P29" s="209" t="s">
        <v>1492</v>
      </c>
      <c r="Y29" s="37"/>
      <c r="Z29" s="6"/>
    </row>
    <row r="30" spans="1:24" ht="12.75">
      <c r="A30" s="32" t="s">
        <v>136</v>
      </c>
      <c r="B30" s="33">
        <v>145712.5</v>
      </c>
      <c r="C30" s="82" t="s">
        <v>1344</v>
      </c>
      <c r="D30" s="44" t="s">
        <v>503</v>
      </c>
      <c r="E30" s="34" t="s">
        <v>450</v>
      </c>
      <c r="F30" s="34" t="s">
        <v>323</v>
      </c>
      <c r="G30" s="13" t="s">
        <v>326</v>
      </c>
      <c r="J30" s="37"/>
      <c r="K30" s="151"/>
      <c r="L30" s="78" t="e">
        <f t="shared" si="0"/>
        <v>#NAME?</v>
      </c>
      <c r="M30" s="78" t="e">
        <f t="shared" si="1"/>
        <v>#NAME?</v>
      </c>
      <c r="N30" s="37" t="s">
        <v>472</v>
      </c>
      <c r="O30" s="37"/>
      <c r="P30" s="86" t="s">
        <v>1181</v>
      </c>
      <c r="Q30" s="37"/>
      <c r="R30" s="37"/>
      <c r="S30" s="37"/>
      <c r="T30" s="37"/>
      <c r="U30" s="37"/>
      <c r="V30" s="37"/>
      <c r="W30" s="37"/>
      <c r="X30" s="37"/>
    </row>
    <row r="31" spans="1:26" ht="12.75">
      <c r="A31" s="32" t="s">
        <v>145</v>
      </c>
      <c r="B31" s="33">
        <v>145725</v>
      </c>
      <c r="C31" s="82" t="s">
        <v>1344</v>
      </c>
      <c r="D31" s="205" t="s">
        <v>796</v>
      </c>
      <c r="E31" s="34" t="s">
        <v>450</v>
      </c>
      <c r="F31" s="34" t="s">
        <v>54</v>
      </c>
      <c r="G31" s="32" t="s">
        <v>333</v>
      </c>
      <c r="H31" s="36"/>
      <c r="J31" s="86" t="s">
        <v>2205</v>
      </c>
      <c r="K31" s="151" t="s">
        <v>1449</v>
      </c>
      <c r="L31" s="78" t="e">
        <f t="shared" si="0"/>
        <v>#NAME?</v>
      </c>
      <c r="M31" s="78" t="e">
        <f t="shared" si="1"/>
        <v>#NAME?</v>
      </c>
      <c r="N31" s="37" t="s">
        <v>472</v>
      </c>
      <c r="P31" s="159" t="s">
        <v>2206</v>
      </c>
      <c r="Q31" s="37"/>
      <c r="R31" s="37"/>
      <c r="S31" s="37"/>
      <c r="T31" s="37"/>
      <c r="U31" s="37"/>
      <c r="V31" s="37"/>
      <c r="W31" s="37"/>
      <c r="X31" s="37"/>
      <c r="Y31" s="37"/>
      <c r="Z31" s="6"/>
    </row>
    <row r="32" spans="1:16" ht="12.75">
      <c r="A32" s="32" t="s">
        <v>142</v>
      </c>
      <c r="B32" s="33">
        <v>145737.5</v>
      </c>
      <c r="C32" s="82" t="s">
        <v>1344</v>
      </c>
      <c r="D32" s="44" t="s">
        <v>493</v>
      </c>
      <c r="E32" s="34" t="s">
        <v>450</v>
      </c>
      <c r="F32" s="34" t="s">
        <v>119</v>
      </c>
      <c r="G32" s="13" t="s">
        <v>120</v>
      </c>
      <c r="J32" s="37"/>
      <c r="K32" s="151" t="s">
        <v>2562</v>
      </c>
      <c r="L32" s="78" t="e">
        <f t="shared" si="0"/>
        <v>#NAME?</v>
      </c>
      <c r="M32" s="78" t="e">
        <f t="shared" si="1"/>
        <v>#NAME?</v>
      </c>
      <c r="N32" s="37" t="s">
        <v>472</v>
      </c>
      <c r="O32" s="37"/>
      <c r="P32" s="81" t="s">
        <v>1178</v>
      </c>
    </row>
    <row r="33" spans="1:26" ht="12.75">
      <c r="A33" s="32" t="s">
        <v>143</v>
      </c>
      <c r="B33" s="33">
        <v>145750</v>
      </c>
      <c r="C33" s="82" t="s">
        <v>1344</v>
      </c>
      <c r="D33" s="44" t="s">
        <v>493</v>
      </c>
      <c r="E33" s="34" t="s">
        <v>450</v>
      </c>
      <c r="F33" s="34" t="s">
        <v>54</v>
      </c>
      <c r="G33" s="13" t="s">
        <v>330</v>
      </c>
      <c r="H33" s="45"/>
      <c r="J33" s="37"/>
      <c r="K33" s="151" t="s">
        <v>1453</v>
      </c>
      <c r="L33" s="78" t="e">
        <f t="shared" si="0"/>
        <v>#NAME?</v>
      </c>
      <c r="M33" s="78" t="e">
        <f t="shared" si="1"/>
        <v>#NAME?</v>
      </c>
      <c r="N33" s="37" t="s">
        <v>472</v>
      </c>
      <c r="P33" s="81" t="s">
        <v>2414</v>
      </c>
      <c r="Y33" s="37"/>
      <c r="Z33" s="6"/>
    </row>
    <row r="34" spans="1:26" ht="12.75">
      <c r="A34" s="102" t="s">
        <v>143</v>
      </c>
      <c r="B34" s="22">
        <v>145750</v>
      </c>
      <c r="C34" s="82" t="s">
        <v>1344</v>
      </c>
      <c r="D34" s="206" t="s">
        <v>513</v>
      </c>
      <c r="E34" s="31" t="s">
        <v>450</v>
      </c>
      <c r="F34" s="34" t="s">
        <v>335</v>
      </c>
      <c r="G34" s="32" t="s">
        <v>337</v>
      </c>
      <c r="H34" s="36"/>
      <c r="J34" s="81"/>
      <c r="K34" s="151" t="s">
        <v>1454</v>
      </c>
      <c r="L34" s="78" t="e">
        <f t="shared" si="0"/>
        <v>#NAME?</v>
      </c>
      <c r="M34" s="78" t="e">
        <f t="shared" si="1"/>
        <v>#NAME?</v>
      </c>
      <c r="N34" s="37" t="s">
        <v>472</v>
      </c>
      <c r="O34" s="37"/>
      <c r="P34" s="86" t="s">
        <v>1298</v>
      </c>
      <c r="Q34" s="37"/>
      <c r="R34" s="37"/>
      <c r="S34" s="37"/>
      <c r="T34" s="37"/>
      <c r="U34" s="37"/>
      <c r="V34" s="37"/>
      <c r="W34" s="37"/>
      <c r="X34" s="37"/>
      <c r="Z34" s="6"/>
    </row>
    <row r="35" spans="1:24" ht="12.75">
      <c r="A35" s="32" t="s">
        <v>138</v>
      </c>
      <c r="B35" s="33">
        <v>145762.5</v>
      </c>
      <c r="C35" s="82" t="s">
        <v>1344</v>
      </c>
      <c r="D35" s="34" t="s">
        <v>470</v>
      </c>
      <c r="E35" s="34" t="s">
        <v>450</v>
      </c>
      <c r="F35" s="34" t="s">
        <v>119</v>
      </c>
      <c r="G35" s="32" t="s">
        <v>327</v>
      </c>
      <c r="J35" s="37"/>
      <c r="K35" s="151" t="s">
        <v>1455</v>
      </c>
      <c r="L35" s="78" t="e">
        <f t="shared" si="0"/>
        <v>#NAME?</v>
      </c>
      <c r="M35" s="78" t="e">
        <f t="shared" si="1"/>
        <v>#NAME?</v>
      </c>
      <c r="N35" s="37" t="s">
        <v>472</v>
      </c>
      <c r="O35" s="37"/>
      <c r="P35" s="86" t="s">
        <v>1186</v>
      </c>
      <c r="Q35" s="37"/>
      <c r="R35" s="37"/>
      <c r="S35" s="37"/>
      <c r="T35" s="37"/>
      <c r="U35" s="37"/>
      <c r="V35" s="37"/>
      <c r="W35" s="37"/>
      <c r="X35" s="37"/>
    </row>
    <row r="36" spans="1:16" ht="12.75">
      <c r="A36" s="86" t="s">
        <v>138</v>
      </c>
      <c r="B36" s="22">
        <v>145762.5</v>
      </c>
      <c r="C36" s="82" t="s">
        <v>1344</v>
      </c>
      <c r="D36" s="207" t="s">
        <v>794</v>
      </c>
      <c r="E36" s="87" t="s">
        <v>450</v>
      </c>
      <c r="F36" s="80" t="s">
        <v>54</v>
      </c>
      <c r="G36" s="79" t="s">
        <v>560</v>
      </c>
      <c r="J36" s="81" t="s">
        <v>2202</v>
      </c>
      <c r="K36" s="151" t="s">
        <v>2201</v>
      </c>
      <c r="L36" s="78" t="e">
        <f t="shared" si="0"/>
        <v>#NAME?</v>
      </c>
      <c r="M36" s="78" t="e">
        <f t="shared" si="1"/>
        <v>#NAME?</v>
      </c>
      <c r="N36" s="86" t="s">
        <v>472</v>
      </c>
      <c r="P36" s="81" t="s">
        <v>1189</v>
      </c>
    </row>
    <row r="37" spans="1:24" ht="12.75">
      <c r="A37" s="86" t="s">
        <v>138</v>
      </c>
      <c r="B37" s="22">
        <v>145762.5</v>
      </c>
      <c r="C37" s="82" t="s">
        <v>1344</v>
      </c>
      <c r="D37" s="207" t="s">
        <v>502</v>
      </c>
      <c r="E37" s="87" t="s">
        <v>450</v>
      </c>
      <c r="F37" s="80" t="s">
        <v>335</v>
      </c>
      <c r="G37" s="103" t="s">
        <v>336</v>
      </c>
      <c r="K37" s="151" t="s">
        <v>1366</v>
      </c>
      <c r="L37" s="78" t="e">
        <f t="shared" si="0"/>
        <v>#NAME?</v>
      </c>
      <c r="M37" s="78" t="e">
        <f t="shared" si="1"/>
        <v>#NAME?</v>
      </c>
      <c r="N37" s="86" t="s">
        <v>472</v>
      </c>
      <c r="P37" s="81" t="s">
        <v>1354</v>
      </c>
      <c r="Q37" s="37"/>
      <c r="R37" s="37"/>
      <c r="S37" s="37"/>
      <c r="T37" s="37"/>
      <c r="U37" s="37"/>
      <c r="V37" s="37"/>
      <c r="W37" s="37"/>
      <c r="X37" s="37"/>
    </row>
    <row r="38" spans="1:26" ht="12.75">
      <c r="A38" s="32" t="s">
        <v>153</v>
      </c>
      <c r="B38" s="33">
        <v>145775</v>
      </c>
      <c r="C38" s="82" t="s">
        <v>1344</v>
      </c>
      <c r="D38" s="44" t="s">
        <v>503</v>
      </c>
      <c r="E38" s="34" t="s">
        <v>450</v>
      </c>
      <c r="F38" s="34" t="s">
        <v>48</v>
      </c>
      <c r="G38" s="13" t="s">
        <v>320</v>
      </c>
      <c r="J38" s="37"/>
      <c r="K38" s="151" t="s">
        <v>886</v>
      </c>
      <c r="L38" s="78" t="e">
        <f t="shared" si="0"/>
        <v>#NAME?</v>
      </c>
      <c r="M38" s="78" t="e">
        <f t="shared" si="1"/>
        <v>#NAME?</v>
      </c>
      <c r="N38" s="37" t="s">
        <v>472</v>
      </c>
      <c r="O38" s="37"/>
      <c r="P38" s="81" t="s">
        <v>1134</v>
      </c>
      <c r="Z38" s="6"/>
    </row>
    <row r="39" spans="1:24" ht="12.75">
      <c r="A39" s="86" t="s">
        <v>153</v>
      </c>
      <c r="B39" s="22">
        <v>145775</v>
      </c>
      <c r="C39" s="82" t="s">
        <v>1344</v>
      </c>
      <c r="E39" s="34" t="s">
        <v>450</v>
      </c>
      <c r="F39" s="80" t="s">
        <v>119</v>
      </c>
      <c r="G39" s="79" t="s">
        <v>1300</v>
      </c>
      <c r="H39" s="47" t="s">
        <v>829</v>
      </c>
      <c r="I39" s="43" t="s">
        <v>2620</v>
      </c>
      <c r="K39" s="151" t="s">
        <v>1706</v>
      </c>
      <c r="L39" s="78" t="e">
        <f t="shared" si="0"/>
        <v>#NAME?</v>
      </c>
      <c r="M39" s="78" t="e">
        <f t="shared" si="1"/>
        <v>#NAME?</v>
      </c>
      <c r="N39" s="86" t="s">
        <v>472</v>
      </c>
      <c r="P39" s="81" t="s">
        <v>2629</v>
      </c>
      <c r="Q39" s="37"/>
      <c r="R39" s="37"/>
      <c r="S39" s="37"/>
      <c r="T39" s="37"/>
      <c r="U39" s="37"/>
      <c r="V39" s="37"/>
      <c r="W39" s="37"/>
      <c r="X39" s="37"/>
    </row>
    <row r="40" spans="1:24" ht="12.75">
      <c r="A40" s="32" t="s">
        <v>41</v>
      </c>
      <c r="B40" s="33">
        <v>145787.5</v>
      </c>
      <c r="C40" s="82" t="s">
        <v>1344</v>
      </c>
      <c r="D40" s="205" t="s">
        <v>513</v>
      </c>
      <c r="E40" s="34" t="s">
        <v>450</v>
      </c>
      <c r="F40" s="34" t="s">
        <v>54</v>
      </c>
      <c r="G40" s="103" t="s">
        <v>55</v>
      </c>
      <c r="H40" s="46" t="s">
        <v>830</v>
      </c>
      <c r="I40" s="29">
        <v>262414</v>
      </c>
      <c r="J40" s="81" t="s">
        <v>2205</v>
      </c>
      <c r="K40" s="151" t="s">
        <v>1445</v>
      </c>
      <c r="L40" s="78" t="e">
        <f t="shared" si="0"/>
        <v>#NAME?</v>
      </c>
      <c r="M40" s="78" t="e">
        <f t="shared" si="1"/>
        <v>#NAME?</v>
      </c>
      <c r="N40" s="37" t="s">
        <v>472</v>
      </c>
      <c r="P40" s="81" t="s">
        <v>2206</v>
      </c>
      <c r="Q40" s="37"/>
      <c r="R40" s="37"/>
      <c r="S40" s="37"/>
      <c r="T40" s="37"/>
      <c r="U40" s="37"/>
      <c r="V40" s="37"/>
      <c r="W40" s="37"/>
      <c r="X40" s="37"/>
    </row>
    <row r="41" spans="1:26" ht="12.75">
      <c r="A41" s="86" t="s">
        <v>274</v>
      </c>
      <c r="B41" s="22">
        <v>430012.5</v>
      </c>
      <c r="C41" s="83" t="s">
        <v>53</v>
      </c>
      <c r="D41" s="42" t="s">
        <v>510</v>
      </c>
      <c r="E41" s="87" t="s">
        <v>450</v>
      </c>
      <c r="F41" s="80" t="s">
        <v>48</v>
      </c>
      <c r="G41" s="13" t="s">
        <v>1966</v>
      </c>
      <c r="K41" s="151" t="s">
        <v>1968</v>
      </c>
      <c r="L41" s="78" t="e">
        <f t="shared" si="0"/>
        <v>#NAME?</v>
      </c>
      <c r="M41" s="78" t="e">
        <f t="shared" si="1"/>
        <v>#NAME?</v>
      </c>
      <c r="N41" s="86" t="s">
        <v>472</v>
      </c>
      <c r="P41" s="81" t="s">
        <v>1967</v>
      </c>
      <c r="Q41" s="37"/>
      <c r="R41" s="37"/>
      <c r="S41" s="37"/>
      <c r="T41" s="37"/>
      <c r="U41" s="37"/>
      <c r="V41" s="37"/>
      <c r="W41" s="37"/>
      <c r="X41" s="37"/>
      <c r="Z41" s="6"/>
    </row>
    <row r="42" spans="1:26" ht="12.75">
      <c r="A42" s="86" t="s">
        <v>30</v>
      </c>
      <c r="B42" s="22">
        <v>430025</v>
      </c>
      <c r="C42" s="31" t="s">
        <v>1</v>
      </c>
      <c r="E42" s="34" t="s">
        <v>450</v>
      </c>
      <c r="F42" s="80" t="s">
        <v>48</v>
      </c>
      <c r="G42" s="79" t="s">
        <v>634</v>
      </c>
      <c r="H42" s="162" t="s">
        <v>1912</v>
      </c>
      <c r="I42" s="43" t="s">
        <v>1272</v>
      </c>
      <c r="K42" s="151" t="s">
        <v>2252</v>
      </c>
      <c r="L42" s="78" t="e">
        <f t="shared" si="0"/>
        <v>#NAME?</v>
      </c>
      <c r="M42" s="78" t="e">
        <f t="shared" si="1"/>
        <v>#NAME?</v>
      </c>
      <c r="N42" s="86" t="s">
        <v>472</v>
      </c>
      <c r="P42" s="81" t="s">
        <v>1273</v>
      </c>
      <c r="Q42" s="37"/>
      <c r="R42" s="37"/>
      <c r="S42" s="37"/>
      <c r="T42" s="37"/>
      <c r="U42" s="37"/>
      <c r="V42" s="37"/>
      <c r="W42" s="37"/>
      <c r="X42" s="37"/>
      <c r="Z42" s="6"/>
    </row>
    <row r="43" spans="1:24" ht="12.75">
      <c r="A43" s="45" t="s">
        <v>30</v>
      </c>
      <c r="B43" s="22">
        <v>430025</v>
      </c>
      <c r="C43" s="31" t="s">
        <v>1</v>
      </c>
      <c r="D43" s="206" t="s">
        <v>519</v>
      </c>
      <c r="E43" s="31" t="s">
        <v>450</v>
      </c>
      <c r="F43" s="34" t="s">
        <v>54</v>
      </c>
      <c r="G43" s="103" t="s">
        <v>56</v>
      </c>
      <c r="H43" s="46" t="s">
        <v>830</v>
      </c>
      <c r="I43" s="29">
        <v>229829</v>
      </c>
      <c r="J43" s="26" t="s">
        <v>559</v>
      </c>
      <c r="K43" s="151" t="s">
        <v>1450</v>
      </c>
      <c r="L43" s="78" t="e">
        <f t="shared" si="0"/>
        <v>#NAME?</v>
      </c>
      <c r="M43" s="78" t="e">
        <f t="shared" si="1"/>
        <v>#NAME?</v>
      </c>
      <c r="N43" s="37" t="s">
        <v>472</v>
      </c>
      <c r="P43" s="86" t="s">
        <v>1472</v>
      </c>
      <c r="Q43" s="37"/>
      <c r="R43" s="37"/>
      <c r="S43" s="37"/>
      <c r="T43" s="37"/>
      <c r="U43" s="37"/>
      <c r="V43" s="37"/>
      <c r="W43" s="37"/>
      <c r="X43" s="37"/>
    </row>
    <row r="44" spans="1:16" ht="12.75">
      <c r="A44" s="86" t="s">
        <v>30</v>
      </c>
      <c r="B44" s="22">
        <v>430025</v>
      </c>
      <c r="C44" s="31" t="s">
        <v>1</v>
      </c>
      <c r="D44" s="42" t="s">
        <v>792</v>
      </c>
      <c r="E44" s="87" t="s">
        <v>450</v>
      </c>
      <c r="F44" s="80" t="s">
        <v>335</v>
      </c>
      <c r="G44" s="13" t="s">
        <v>2422</v>
      </c>
      <c r="K44" s="151" t="s">
        <v>1454</v>
      </c>
      <c r="L44" s="78" t="e">
        <f t="shared" si="0"/>
        <v>#NAME?</v>
      </c>
      <c r="M44" s="78" t="e">
        <f t="shared" si="1"/>
        <v>#NAME?</v>
      </c>
      <c r="N44" s="86" t="s">
        <v>472</v>
      </c>
      <c r="P44" s="81" t="s">
        <v>1354</v>
      </c>
    </row>
    <row r="45" spans="1:16" ht="12.75">
      <c r="A45" s="32" t="s">
        <v>57</v>
      </c>
      <c r="B45" s="22">
        <v>430050</v>
      </c>
      <c r="C45" s="83" t="s">
        <v>53</v>
      </c>
      <c r="D45" s="8" t="s">
        <v>493</v>
      </c>
      <c r="E45" s="31" t="s">
        <v>450</v>
      </c>
      <c r="F45" s="34" t="s">
        <v>119</v>
      </c>
      <c r="G45" s="13" t="s">
        <v>329</v>
      </c>
      <c r="H45" s="46" t="s">
        <v>830</v>
      </c>
      <c r="I45" s="80" t="s">
        <v>2480</v>
      </c>
      <c r="J45" s="37"/>
      <c r="K45" s="151" t="s">
        <v>1456</v>
      </c>
      <c r="L45" s="78" t="e">
        <f t="shared" si="0"/>
        <v>#NAME?</v>
      </c>
      <c r="M45" s="78" t="e">
        <f t="shared" si="1"/>
        <v>#NAME?</v>
      </c>
      <c r="N45" s="37" t="s">
        <v>472</v>
      </c>
      <c r="O45" s="37"/>
      <c r="P45" s="81" t="s">
        <v>2550</v>
      </c>
    </row>
    <row r="46" spans="1:26" ht="12.75">
      <c r="A46" s="45" t="s">
        <v>63</v>
      </c>
      <c r="B46" s="22">
        <v>430062.5</v>
      </c>
      <c r="C46" s="31" t="s">
        <v>1</v>
      </c>
      <c r="D46" s="8" t="s">
        <v>493</v>
      </c>
      <c r="E46" s="31" t="s">
        <v>450</v>
      </c>
      <c r="F46" s="34" t="s">
        <v>48</v>
      </c>
      <c r="G46" s="13" t="s">
        <v>2465</v>
      </c>
      <c r="J46" s="37"/>
      <c r="K46" s="151" t="s">
        <v>2466</v>
      </c>
      <c r="L46" s="78" t="e">
        <f t="shared" si="0"/>
        <v>#NAME?</v>
      </c>
      <c r="M46" s="78" t="e">
        <f t="shared" si="1"/>
        <v>#NAME?</v>
      </c>
      <c r="N46" s="37" t="s">
        <v>472</v>
      </c>
      <c r="O46" s="81"/>
      <c r="P46" s="86" t="s">
        <v>1146</v>
      </c>
      <c r="Z46" s="6"/>
    </row>
    <row r="47" spans="1:24" ht="12.75">
      <c r="A47" s="37" t="s">
        <v>38</v>
      </c>
      <c r="B47" s="35">
        <v>430075</v>
      </c>
      <c r="C47" s="24" t="s">
        <v>1</v>
      </c>
      <c r="D47" s="24" t="s">
        <v>470</v>
      </c>
      <c r="E47" s="24" t="s">
        <v>450</v>
      </c>
      <c r="F47" s="29" t="s">
        <v>119</v>
      </c>
      <c r="G47" s="36" t="s">
        <v>327</v>
      </c>
      <c r="J47" s="37"/>
      <c r="K47" s="151" t="s">
        <v>1455</v>
      </c>
      <c r="L47" s="78" t="e">
        <f t="shared" si="0"/>
        <v>#NAME?</v>
      </c>
      <c r="M47" s="78" t="e">
        <f t="shared" si="1"/>
        <v>#NAME?</v>
      </c>
      <c r="N47" s="37" t="s">
        <v>472</v>
      </c>
      <c r="O47" s="37"/>
      <c r="P47" s="209" t="s">
        <v>1492</v>
      </c>
      <c r="Q47" s="37"/>
      <c r="R47" s="37"/>
      <c r="S47" s="37"/>
      <c r="T47" s="37"/>
      <c r="U47" s="37"/>
      <c r="V47" s="37"/>
      <c r="W47" s="37"/>
      <c r="X47" s="37"/>
    </row>
    <row r="48" spans="1:25" ht="12.75">
      <c r="A48" s="86" t="s">
        <v>0</v>
      </c>
      <c r="B48" s="22">
        <v>430087.5</v>
      </c>
      <c r="C48" s="31" t="s">
        <v>1</v>
      </c>
      <c r="D48" s="42" t="s">
        <v>493</v>
      </c>
      <c r="E48" s="87" t="s">
        <v>450</v>
      </c>
      <c r="F48" s="80" t="s">
        <v>119</v>
      </c>
      <c r="G48" s="79" t="s">
        <v>1300</v>
      </c>
      <c r="K48" s="151" t="s">
        <v>1706</v>
      </c>
      <c r="L48" s="78" t="e">
        <f t="shared" si="0"/>
        <v>#NAME?</v>
      </c>
      <c r="M48" s="78" t="e">
        <f t="shared" si="1"/>
        <v>#NAME?</v>
      </c>
      <c r="N48" s="86" t="s">
        <v>472</v>
      </c>
      <c r="P48" s="81" t="s">
        <v>1179</v>
      </c>
      <c r="Y48" s="37"/>
    </row>
    <row r="49" spans="1:26" ht="12.75">
      <c r="A49" s="45" t="s">
        <v>180</v>
      </c>
      <c r="B49" s="22">
        <v>430100</v>
      </c>
      <c r="C49" s="31" t="s">
        <v>1</v>
      </c>
      <c r="D49" s="83" t="s">
        <v>470</v>
      </c>
      <c r="E49" s="31" t="s">
        <v>450</v>
      </c>
      <c r="F49" s="34" t="s">
        <v>323</v>
      </c>
      <c r="G49" s="79" t="s">
        <v>1870</v>
      </c>
      <c r="H49" s="47" t="s">
        <v>829</v>
      </c>
      <c r="I49" s="43" t="s">
        <v>1564</v>
      </c>
      <c r="J49" s="37"/>
      <c r="K49" s="151" t="s">
        <v>2253</v>
      </c>
      <c r="L49" s="78" t="e">
        <f t="shared" si="0"/>
        <v>#NAME?</v>
      </c>
      <c r="M49" s="78" t="e">
        <f t="shared" si="1"/>
        <v>#NAME?</v>
      </c>
      <c r="N49" s="37" t="s">
        <v>472</v>
      </c>
      <c r="P49" s="81" t="s">
        <v>1182</v>
      </c>
      <c r="Q49" s="37"/>
      <c r="R49" s="37"/>
      <c r="S49" s="37"/>
      <c r="T49" s="37"/>
      <c r="U49" s="37"/>
      <c r="V49" s="37"/>
      <c r="W49" s="37"/>
      <c r="X49" s="37"/>
      <c r="Z49" s="6"/>
    </row>
    <row r="50" spans="1:26" ht="12.75">
      <c r="A50" s="45" t="s">
        <v>180</v>
      </c>
      <c r="B50" s="22">
        <v>430100</v>
      </c>
      <c r="C50" s="31" t="s">
        <v>1</v>
      </c>
      <c r="D50" s="31" t="s">
        <v>470</v>
      </c>
      <c r="E50" s="31" t="s">
        <v>450</v>
      </c>
      <c r="F50" s="34" t="s">
        <v>54</v>
      </c>
      <c r="G50" s="32" t="s">
        <v>330</v>
      </c>
      <c r="H50" s="45"/>
      <c r="J50" s="37"/>
      <c r="K50" s="151" t="s">
        <v>1453</v>
      </c>
      <c r="L50" s="78" t="e">
        <f t="shared" si="0"/>
        <v>#NAME?</v>
      </c>
      <c r="M50" s="78" t="e">
        <f t="shared" si="1"/>
        <v>#NAME?</v>
      </c>
      <c r="N50" s="37" t="s">
        <v>472</v>
      </c>
      <c r="O50" s="37"/>
      <c r="P50" s="209" t="s">
        <v>1492</v>
      </c>
      <c r="Q50" s="37"/>
      <c r="R50" s="37"/>
      <c r="S50" s="37"/>
      <c r="T50" s="37"/>
      <c r="U50" s="37"/>
      <c r="V50" s="37"/>
      <c r="W50" s="37"/>
      <c r="X50" s="37"/>
      <c r="Z50" s="6"/>
    </row>
    <row r="51" spans="1:16" ht="12.75">
      <c r="A51" s="102" t="s">
        <v>182</v>
      </c>
      <c r="B51" s="22">
        <v>430125</v>
      </c>
      <c r="C51" s="83" t="s">
        <v>53</v>
      </c>
      <c r="D51" s="8" t="s">
        <v>503</v>
      </c>
      <c r="E51" s="31" t="s">
        <v>450</v>
      </c>
      <c r="F51" s="34" t="s">
        <v>323</v>
      </c>
      <c r="G51" s="13" t="s">
        <v>325</v>
      </c>
      <c r="J51" s="37"/>
      <c r="K51" s="151" t="s">
        <v>1457</v>
      </c>
      <c r="L51" s="78" t="e">
        <f t="shared" si="0"/>
        <v>#NAME?</v>
      </c>
      <c r="M51" s="78" t="e">
        <f t="shared" si="1"/>
        <v>#NAME?</v>
      </c>
      <c r="N51" s="37" t="s">
        <v>472</v>
      </c>
      <c r="P51" s="86" t="s">
        <v>1115</v>
      </c>
    </row>
    <row r="52" spans="1:26" ht="12.75">
      <c r="A52" s="45" t="s">
        <v>4</v>
      </c>
      <c r="B52" s="22">
        <v>430150</v>
      </c>
      <c r="C52" s="31" t="s">
        <v>1</v>
      </c>
      <c r="D52" s="8" t="s">
        <v>503</v>
      </c>
      <c r="E52" s="31" t="s">
        <v>450</v>
      </c>
      <c r="F52" s="34" t="s">
        <v>48</v>
      </c>
      <c r="G52" s="13" t="s">
        <v>321</v>
      </c>
      <c r="J52" s="37"/>
      <c r="K52" s="151" t="s">
        <v>888</v>
      </c>
      <c r="L52" s="78" t="e">
        <f t="shared" si="0"/>
        <v>#NAME?</v>
      </c>
      <c r="M52" s="78" t="e">
        <f t="shared" si="1"/>
        <v>#NAME?</v>
      </c>
      <c r="N52" s="37" t="s">
        <v>472</v>
      </c>
      <c r="P52" s="81" t="s">
        <v>1134</v>
      </c>
      <c r="Z52" s="6"/>
    </row>
    <row r="53" spans="1:25" ht="12.75">
      <c r="A53" s="86" t="s">
        <v>4</v>
      </c>
      <c r="B53" s="22">
        <v>430150</v>
      </c>
      <c r="C53" s="31" t="s">
        <v>1</v>
      </c>
      <c r="D53" s="42" t="s">
        <v>493</v>
      </c>
      <c r="E53" s="87" t="s">
        <v>450</v>
      </c>
      <c r="F53" s="80" t="s">
        <v>54</v>
      </c>
      <c r="G53" s="13" t="s">
        <v>2368</v>
      </c>
      <c r="K53" s="151" t="s">
        <v>2369</v>
      </c>
      <c r="L53" s="78" t="e">
        <f t="shared" si="0"/>
        <v>#NAME?</v>
      </c>
      <c r="M53" s="78" t="e">
        <f t="shared" si="1"/>
        <v>#NAME?</v>
      </c>
      <c r="N53" s="86" t="s">
        <v>472</v>
      </c>
      <c r="P53" s="81" t="s">
        <v>2370</v>
      </c>
      <c r="Y53" s="37"/>
    </row>
    <row r="54" spans="1:16" ht="12.75">
      <c r="A54" s="45" t="s">
        <v>50</v>
      </c>
      <c r="B54" s="22">
        <v>430162.5</v>
      </c>
      <c r="C54" s="31" t="s">
        <v>1</v>
      </c>
      <c r="D54" s="206" t="s">
        <v>574</v>
      </c>
      <c r="E54" s="31" t="s">
        <v>450</v>
      </c>
      <c r="F54" s="34" t="s">
        <v>52</v>
      </c>
      <c r="G54" s="79" t="s">
        <v>2025</v>
      </c>
      <c r="H54" s="36"/>
      <c r="K54" s="151" t="s">
        <v>2179</v>
      </c>
      <c r="L54" s="78" t="e">
        <f t="shared" si="0"/>
        <v>#NAME?</v>
      </c>
      <c r="M54" s="78" t="e">
        <f t="shared" si="1"/>
        <v>#NAME?</v>
      </c>
      <c r="N54" s="37" t="s">
        <v>472</v>
      </c>
      <c r="P54" s="81" t="s">
        <v>2185</v>
      </c>
    </row>
    <row r="55" spans="1:16" ht="12.75">
      <c r="A55" s="45" t="s">
        <v>13</v>
      </c>
      <c r="B55" s="22">
        <v>430175</v>
      </c>
      <c r="C55" s="31" t="s">
        <v>1</v>
      </c>
      <c r="D55" s="206" t="s">
        <v>502</v>
      </c>
      <c r="E55" s="31" t="s">
        <v>450</v>
      </c>
      <c r="F55" s="82" t="s">
        <v>323</v>
      </c>
      <c r="G55" s="103" t="s">
        <v>1184</v>
      </c>
      <c r="J55" s="37"/>
      <c r="K55" s="151"/>
      <c r="L55" s="78" t="e">
        <f t="shared" si="0"/>
        <v>#NAME?</v>
      </c>
      <c r="M55" s="78" t="e">
        <f t="shared" si="1"/>
        <v>#NAME?</v>
      </c>
      <c r="N55" s="37" t="s">
        <v>472</v>
      </c>
      <c r="O55" s="37"/>
      <c r="P55" s="81" t="s">
        <v>1185</v>
      </c>
    </row>
    <row r="56" spans="1:25" ht="12.75">
      <c r="A56" s="45" t="s">
        <v>76</v>
      </c>
      <c r="B56" s="22">
        <v>430187.5</v>
      </c>
      <c r="C56" s="31" t="s">
        <v>1</v>
      </c>
      <c r="D56" s="206" t="s">
        <v>498</v>
      </c>
      <c r="E56" s="31" t="s">
        <v>450</v>
      </c>
      <c r="F56" s="34" t="s">
        <v>335</v>
      </c>
      <c r="G56" s="103" t="s">
        <v>334</v>
      </c>
      <c r="J56" s="37"/>
      <c r="K56" s="151" t="s">
        <v>1452</v>
      </c>
      <c r="L56" s="78" t="e">
        <f t="shared" si="0"/>
        <v>#NAME?</v>
      </c>
      <c r="M56" s="78" t="e">
        <f t="shared" si="1"/>
        <v>#NAME?</v>
      </c>
      <c r="N56" s="37" t="s">
        <v>472</v>
      </c>
      <c r="P56" s="209" t="s">
        <v>1492</v>
      </c>
      <c r="Y56" s="37"/>
    </row>
    <row r="57" spans="1:26" ht="12.75">
      <c r="A57" s="45" t="s">
        <v>21</v>
      </c>
      <c r="B57" s="22">
        <v>430200</v>
      </c>
      <c r="C57" s="31" t="s">
        <v>1</v>
      </c>
      <c r="D57" s="8" t="s">
        <v>493</v>
      </c>
      <c r="E57" s="31" t="s">
        <v>450</v>
      </c>
      <c r="F57" s="34" t="s">
        <v>48</v>
      </c>
      <c r="G57" s="13" t="s">
        <v>47</v>
      </c>
      <c r="H57" s="46" t="s">
        <v>830</v>
      </c>
      <c r="I57" s="29">
        <v>313416</v>
      </c>
      <c r="K57" s="151" t="s">
        <v>887</v>
      </c>
      <c r="L57" s="78" t="e">
        <f t="shared" si="0"/>
        <v>#NAME?</v>
      </c>
      <c r="M57" s="78" t="e">
        <f t="shared" si="1"/>
        <v>#NAME?</v>
      </c>
      <c r="N57" s="37" t="s">
        <v>472</v>
      </c>
      <c r="O57" s="86" t="s">
        <v>470</v>
      </c>
      <c r="P57" s="81" t="s">
        <v>1134</v>
      </c>
      <c r="Q57" s="37"/>
      <c r="R57" s="37"/>
      <c r="S57" s="37"/>
      <c r="T57" s="37"/>
      <c r="U57" s="37"/>
      <c r="V57" s="37"/>
      <c r="W57" s="37"/>
      <c r="X57" s="37"/>
      <c r="Z57" s="6"/>
    </row>
    <row r="58" spans="1:26" ht="12.75">
      <c r="A58" s="86" t="s">
        <v>187</v>
      </c>
      <c r="B58" s="22">
        <v>430212.5</v>
      </c>
      <c r="C58" s="31" t="s">
        <v>1</v>
      </c>
      <c r="D58" s="8" t="s">
        <v>493</v>
      </c>
      <c r="E58" s="87" t="s">
        <v>450</v>
      </c>
      <c r="F58" s="80" t="s">
        <v>119</v>
      </c>
      <c r="G58" s="13" t="s">
        <v>1300</v>
      </c>
      <c r="J58" s="81" t="s">
        <v>1956</v>
      </c>
      <c r="K58" s="151" t="s">
        <v>1706</v>
      </c>
      <c r="L58" s="78" t="e">
        <f t="shared" si="0"/>
        <v>#NAME?</v>
      </c>
      <c r="M58" s="78" t="e">
        <f t="shared" si="1"/>
        <v>#NAME?</v>
      </c>
      <c r="N58" s="86" t="s">
        <v>472</v>
      </c>
      <c r="P58" s="81" t="s">
        <v>2629</v>
      </c>
      <c r="Q58" s="37"/>
      <c r="R58" s="37"/>
      <c r="S58" s="37"/>
      <c r="T58" s="37"/>
      <c r="U58" s="37"/>
      <c r="V58" s="37"/>
      <c r="W58" s="37"/>
      <c r="X58" s="37"/>
      <c r="Y58" s="37"/>
      <c r="Z58" s="6"/>
    </row>
    <row r="59" spans="1:26" ht="12.75">
      <c r="A59" s="45" t="s">
        <v>187</v>
      </c>
      <c r="B59" s="22">
        <v>430212.5</v>
      </c>
      <c r="C59" s="31" t="s">
        <v>1</v>
      </c>
      <c r="D59" s="42" t="s">
        <v>510</v>
      </c>
      <c r="E59" s="31" t="s">
        <v>450</v>
      </c>
      <c r="F59" s="34" t="s">
        <v>335</v>
      </c>
      <c r="G59" s="13" t="s">
        <v>337</v>
      </c>
      <c r="H59" s="36"/>
      <c r="J59" s="81"/>
      <c r="K59" s="151" t="s">
        <v>1454</v>
      </c>
      <c r="L59" s="78" t="e">
        <f t="shared" si="0"/>
        <v>#NAME?</v>
      </c>
      <c r="M59" s="78" t="e">
        <f t="shared" si="1"/>
        <v>#NAME?</v>
      </c>
      <c r="N59" s="37" t="s">
        <v>472</v>
      </c>
      <c r="O59" s="37"/>
      <c r="P59" s="86" t="s">
        <v>1354</v>
      </c>
      <c r="Q59" s="37"/>
      <c r="R59" s="37"/>
      <c r="S59" s="37"/>
      <c r="T59" s="37"/>
      <c r="U59" s="37"/>
      <c r="V59" s="37"/>
      <c r="W59" s="37"/>
      <c r="X59" s="37"/>
      <c r="Y59" s="37"/>
      <c r="Z59" s="6"/>
    </row>
    <row r="60" spans="1:16" ht="12.75">
      <c r="A60" s="102" t="s">
        <v>26</v>
      </c>
      <c r="B60" s="22">
        <v>430225</v>
      </c>
      <c r="C60" s="31" t="s">
        <v>1</v>
      </c>
      <c r="D60" s="8" t="s">
        <v>470</v>
      </c>
      <c r="E60" s="31" t="s">
        <v>450</v>
      </c>
      <c r="F60" s="82" t="s">
        <v>48</v>
      </c>
      <c r="G60" s="13" t="s">
        <v>319</v>
      </c>
      <c r="H60" s="93" t="s">
        <v>470</v>
      </c>
      <c r="I60" s="80" t="s">
        <v>470</v>
      </c>
      <c r="K60" s="151" t="s">
        <v>2623</v>
      </c>
      <c r="L60" s="78" t="e">
        <f t="shared" si="0"/>
        <v>#NAME?</v>
      </c>
      <c r="M60" s="78" t="e">
        <f t="shared" si="1"/>
        <v>#NAME?</v>
      </c>
      <c r="N60" s="37" t="s">
        <v>472</v>
      </c>
      <c r="P60" s="81" t="s">
        <v>2624</v>
      </c>
    </row>
    <row r="61" spans="1:26" ht="12.75">
      <c r="A61" s="86" t="s">
        <v>49</v>
      </c>
      <c r="B61" s="22">
        <v>430237.5</v>
      </c>
      <c r="C61" s="31" t="s">
        <v>1</v>
      </c>
      <c r="D61" s="42" t="s">
        <v>493</v>
      </c>
      <c r="E61" s="87" t="s">
        <v>450</v>
      </c>
      <c r="F61" s="80" t="s">
        <v>119</v>
      </c>
      <c r="G61" s="13" t="s">
        <v>1951</v>
      </c>
      <c r="J61" s="81" t="s">
        <v>1956</v>
      </c>
      <c r="K61" s="151" t="s">
        <v>1950</v>
      </c>
      <c r="L61" s="78" t="e">
        <f t="shared" si="0"/>
        <v>#NAME?</v>
      </c>
      <c r="M61" s="78" t="e">
        <f t="shared" si="1"/>
        <v>#NAME?</v>
      </c>
      <c r="N61" s="86" t="s">
        <v>472</v>
      </c>
      <c r="P61" s="81" t="s">
        <v>2629</v>
      </c>
      <c r="Q61" s="37"/>
      <c r="R61" s="37"/>
      <c r="S61" s="37"/>
      <c r="T61" s="37"/>
      <c r="U61" s="37"/>
      <c r="V61" s="37"/>
      <c r="W61" s="37"/>
      <c r="X61" s="37"/>
      <c r="Y61" s="37"/>
      <c r="Z61" s="6"/>
    </row>
    <row r="62" spans="1:25" ht="12.75">
      <c r="A62" s="86" t="s">
        <v>94</v>
      </c>
      <c r="B62" s="22">
        <v>430262.5</v>
      </c>
      <c r="C62" s="31" t="s">
        <v>1</v>
      </c>
      <c r="D62" s="42" t="s">
        <v>493</v>
      </c>
      <c r="E62" s="87" t="s">
        <v>450</v>
      </c>
      <c r="F62" s="80" t="s">
        <v>119</v>
      </c>
      <c r="G62" s="13" t="s">
        <v>1952</v>
      </c>
      <c r="J62" s="81" t="s">
        <v>1956</v>
      </c>
      <c r="K62" s="151" t="s">
        <v>1953</v>
      </c>
      <c r="L62" s="78" t="e">
        <f t="shared" si="0"/>
        <v>#NAME?</v>
      </c>
      <c r="M62" s="78" t="e">
        <f t="shared" si="1"/>
        <v>#NAME?</v>
      </c>
      <c r="N62" s="86" t="s">
        <v>472</v>
      </c>
      <c r="P62" s="81" t="s">
        <v>2629</v>
      </c>
      <c r="Q62" s="37"/>
      <c r="R62" s="37"/>
      <c r="S62" s="37"/>
      <c r="T62" s="37"/>
      <c r="U62" s="37"/>
      <c r="V62" s="37"/>
      <c r="W62" s="37"/>
      <c r="X62" s="37"/>
      <c r="Y62" s="37"/>
    </row>
    <row r="63" spans="1:26" ht="12.75">
      <c r="A63" s="45" t="s">
        <v>88</v>
      </c>
      <c r="B63" s="22">
        <v>430275</v>
      </c>
      <c r="C63" s="31" t="s">
        <v>1</v>
      </c>
      <c r="D63" s="8" t="s">
        <v>493</v>
      </c>
      <c r="E63" s="31" t="s">
        <v>450</v>
      </c>
      <c r="F63" s="80" t="s">
        <v>119</v>
      </c>
      <c r="G63" s="13" t="s">
        <v>2464</v>
      </c>
      <c r="J63" s="37" t="s">
        <v>566</v>
      </c>
      <c r="K63" s="151" t="s">
        <v>2467</v>
      </c>
      <c r="L63" s="78" t="e">
        <f t="shared" si="0"/>
        <v>#NAME?</v>
      </c>
      <c r="M63" s="78" t="e">
        <f t="shared" si="1"/>
        <v>#NAME?</v>
      </c>
      <c r="N63" s="37" t="s">
        <v>472</v>
      </c>
      <c r="P63" s="81" t="s">
        <v>1147</v>
      </c>
      <c r="Z63" s="6"/>
    </row>
    <row r="64" spans="1:16" ht="12.75">
      <c r="A64" s="86" t="s">
        <v>1729</v>
      </c>
      <c r="B64" s="22">
        <v>430287.5</v>
      </c>
      <c r="C64" s="31" t="s">
        <v>1</v>
      </c>
      <c r="D64" s="42" t="s">
        <v>493</v>
      </c>
      <c r="E64" s="87" t="s">
        <v>450</v>
      </c>
      <c r="F64" s="80" t="s">
        <v>119</v>
      </c>
      <c r="G64" s="13" t="s">
        <v>2372</v>
      </c>
      <c r="J64" s="81" t="s">
        <v>1956</v>
      </c>
      <c r="K64" s="151" t="s">
        <v>2373</v>
      </c>
      <c r="L64" s="78" t="e">
        <f t="shared" si="0"/>
        <v>#NAME?</v>
      </c>
      <c r="M64" s="78" t="e">
        <f t="shared" si="1"/>
        <v>#NAME?</v>
      </c>
      <c r="N64" s="86" t="s">
        <v>472</v>
      </c>
      <c r="P64" s="81" t="s">
        <v>2629</v>
      </c>
    </row>
    <row r="65" spans="1:25" ht="12.75">
      <c r="A65" s="86" t="s">
        <v>443</v>
      </c>
      <c r="B65" s="22">
        <v>430312.5</v>
      </c>
      <c r="C65" s="83" t="s">
        <v>53</v>
      </c>
      <c r="D65" s="42" t="s">
        <v>493</v>
      </c>
      <c r="E65" s="87" t="s">
        <v>450</v>
      </c>
      <c r="F65" s="80" t="s">
        <v>2756</v>
      </c>
      <c r="G65" s="13" t="s">
        <v>2757</v>
      </c>
      <c r="K65" s="151" t="s">
        <v>2759</v>
      </c>
      <c r="L65" s="78" t="e">
        <f t="shared" si="0"/>
        <v>#NAME?</v>
      </c>
      <c r="M65" s="78" t="e">
        <f t="shared" si="1"/>
        <v>#NAME?</v>
      </c>
      <c r="N65" s="86" t="s">
        <v>472</v>
      </c>
      <c r="P65" s="209" t="s">
        <v>1492</v>
      </c>
      <c r="Q65" s="37"/>
      <c r="R65" s="37"/>
      <c r="S65" s="37"/>
      <c r="T65" s="37"/>
      <c r="U65" s="37"/>
      <c r="V65" s="37"/>
      <c r="W65" s="37"/>
      <c r="X65" s="37"/>
      <c r="Y65" s="37"/>
    </row>
    <row r="66" spans="1:25" ht="12.75">
      <c r="A66" s="192" t="s">
        <v>90</v>
      </c>
      <c r="B66" s="33">
        <v>430325</v>
      </c>
      <c r="C66" s="31" t="s">
        <v>53</v>
      </c>
      <c r="D66" s="42" t="s">
        <v>493</v>
      </c>
      <c r="E66" s="87" t="s">
        <v>450</v>
      </c>
      <c r="F66" s="80" t="s">
        <v>335</v>
      </c>
      <c r="G66" s="79" t="s">
        <v>1469</v>
      </c>
      <c r="K66" s="151" t="s">
        <v>1083</v>
      </c>
      <c r="L66" s="78" t="e">
        <f aca="true" t="shared" si="2" ref="L66:L129">KmHomeLoc2DxLoc(PontiHomeLoc,K66)</f>
        <v>#NAME?</v>
      </c>
      <c r="M66" s="78" t="e">
        <f aca="true" t="shared" si="3" ref="M66:M129">BearingHomeLoc2DxLoc(PontiHomeLoc,K66)</f>
        <v>#NAME?</v>
      </c>
      <c r="N66" s="86" t="s">
        <v>472</v>
      </c>
      <c r="O66" s="37"/>
      <c r="P66" s="86" t="s">
        <v>1133</v>
      </c>
      <c r="Q66" s="37"/>
      <c r="R66" s="37"/>
      <c r="S66" s="37"/>
      <c r="T66" s="37"/>
      <c r="U66" s="37"/>
      <c r="V66" s="37"/>
      <c r="W66" s="37"/>
      <c r="X66" s="37"/>
      <c r="Y66" s="37"/>
    </row>
    <row r="67" spans="1:26" ht="12.75">
      <c r="A67" s="45" t="s">
        <v>79</v>
      </c>
      <c r="B67" s="22">
        <v>430337.5</v>
      </c>
      <c r="C67" s="31" t="s">
        <v>53</v>
      </c>
      <c r="D67" s="42" t="s">
        <v>510</v>
      </c>
      <c r="E67" s="31" t="s">
        <v>450</v>
      </c>
      <c r="F67" s="34" t="s">
        <v>323</v>
      </c>
      <c r="G67" s="13" t="s">
        <v>324</v>
      </c>
      <c r="H67" s="98"/>
      <c r="J67" s="86" t="s">
        <v>2191</v>
      </c>
      <c r="K67" s="151" t="s">
        <v>1458</v>
      </c>
      <c r="L67" s="78" t="e">
        <f t="shared" si="2"/>
        <v>#NAME?</v>
      </c>
      <c r="M67" s="78" t="e">
        <f t="shared" si="3"/>
        <v>#NAME?</v>
      </c>
      <c r="N67" s="37" t="s">
        <v>472</v>
      </c>
      <c r="O67" s="37"/>
      <c r="P67" s="81" t="s">
        <v>1178</v>
      </c>
      <c r="Z67" s="6"/>
    </row>
    <row r="68" spans="1:24" ht="12.75">
      <c r="A68" s="45" t="s">
        <v>79</v>
      </c>
      <c r="B68" s="22">
        <v>430337.5</v>
      </c>
      <c r="C68" s="31" t="s">
        <v>53</v>
      </c>
      <c r="D68" s="42" t="s">
        <v>510</v>
      </c>
      <c r="E68" s="31" t="s">
        <v>450</v>
      </c>
      <c r="F68" s="34" t="s">
        <v>323</v>
      </c>
      <c r="G68" s="13" t="s">
        <v>2192</v>
      </c>
      <c r="H68" s="98"/>
      <c r="J68" s="86" t="s">
        <v>2191</v>
      </c>
      <c r="K68" s="151" t="s">
        <v>1457</v>
      </c>
      <c r="L68" s="78" t="e">
        <f t="shared" si="2"/>
        <v>#NAME?</v>
      </c>
      <c r="M68" s="78" t="e">
        <f t="shared" si="3"/>
        <v>#NAME?</v>
      </c>
      <c r="N68" s="86" t="s">
        <v>472</v>
      </c>
      <c r="P68" s="81" t="s">
        <v>1178</v>
      </c>
      <c r="Q68" s="37"/>
      <c r="R68" s="37"/>
      <c r="S68" s="37"/>
      <c r="T68" s="37"/>
      <c r="U68" s="37"/>
      <c r="V68" s="37"/>
      <c r="W68" s="37"/>
      <c r="X68" s="37"/>
    </row>
    <row r="69" spans="1:26" ht="12.75">
      <c r="A69" s="86" t="s">
        <v>79</v>
      </c>
      <c r="B69" s="22">
        <v>430337.5</v>
      </c>
      <c r="C69" s="31" t="s">
        <v>53</v>
      </c>
      <c r="D69" s="42" t="s">
        <v>510</v>
      </c>
      <c r="E69" s="31" t="s">
        <v>450</v>
      </c>
      <c r="F69" s="34" t="s">
        <v>323</v>
      </c>
      <c r="G69" s="13" t="s">
        <v>826</v>
      </c>
      <c r="H69" s="98"/>
      <c r="J69" s="86" t="s">
        <v>2191</v>
      </c>
      <c r="K69" s="151" t="s">
        <v>1459</v>
      </c>
      <c r="L69" s="78" t="e">
        <f t="shared" si="2"/>
        <v>#NAME?</v>
      </c>
      <c r="M69" s="78" t="e">
        <f t="shared" si="3"/>
        <v>#NAME?</v>
      </c>
      <c r="N69" s="86" t="s">
        <v>472</v>
      </c>
      <c r="P69" s="81" t="s">
        <v>1178</v>
      </c>
      <c r="Y69" s="37"/>
      <c r="Z69" s="6"/>
    </row>
    <row r="70" spans="1:26" ht="12.75">
      <c r="A70" s="86" t="s">
        <v>437</v>
      </c>
      <c r="B70" s="22">
        <v>430362.5</v>
      </c>
      <c r="C70" s="31" t="s">
        <v>1</v>
      </c>
      <c r="D70" s="42" t="s">
        <v>493</v>
      </c>
      <c r="E70" s="87" t="s">
        <v>450</v>
      </c>
      <c r="F70" s="80" t="s">
        <v>48</v>
      </c>
      <c r="G70" s="13" t="s">
        <v>1485</v>
      </c>
      <c r="J70" s="81" t="s">
        <v>1486</v>
      </c>
      <c r="K70" s="151" t="s">
        <v>1484</v>
      </c>
      <c r="L70" s="78" t="e">
        <f t="shared" si="2"/>
        <v>#NAME?</v>
      </c>
      <c r="M70" s="78" t="e">
        <f t="shared" si="3"/>
        <v>#NAME?</v>
      </c>
      <c r="N70" s="86" t="s">
        <v>472</v>
      </c>
      <c r="P70" s="81" t="s">
        <v>1487</v>
      </c>
      <c r="Q70" s="37"/>
      <c r="R70" s="37"/>
      <c r="S70" s="37"/>
      <c r="T70" s="37"/>
      <c r="U70" s="37"/>
      <c r="V70" s="37"/>
      <c r="W70" s="37"/>
      <c r="X70" s="37"/>
      <c r="Y70" s="37"/>
      <c r="Z70" s="6"/>
    </row>
    <row r="71" spans="1:24" ht="12.75">
      <c r="A71" s="45" t="s">
        <v>96</v>
      </c>
      <c r="B71" s="22">
        <v>430375</v>
      </c>
      <c r="C71" s="31" t="s">
        <v>1</v>
      </c>
      <c r="D71" s="31" t="s">
        <v>502</v>
      </c>
      <c r="E71" s="31" t="s">
        <v>450</v>
      </c>
      <c r="F71" s="34" t="s">
        <v>119</v>
      </c>
      <c r="G71" s="16" t="s">
        <v>120</v>
      </c>
      <c r="H71" s="17" t="s">
        <v>831</v>
      </c>
      <c r="K71" s="151" t="s">
        <v>1119</v>
      </c>
      <c r="L71" s="78" t="e">
        <f t="shared" si="2"/>
        <v>#NAME?</v>
      </c>
      <c r="M71" s="78" t="e">
        <f t="shared" si="3"/>
        <v>#NAME?</v>
      </c>
      <c r="N71" s="37" t="s">
        <v>472</v>
      </c>
      <c r="P71" s="81" t="s">
        <v>1179</v>
      </c>
      <c r="Q71" s="37"/>
      <c r="R71" s="37"/>
      <c r="S71" s="37"/>
      <c r="T71" s="37"/>
      <c r="U71" s="37"/>
      <c r="V71" s="37"/>
      <c r="W71" s="37"/>
      <c r="X71" s="37"/>
    </row>
    <row r="72" spans="1:16" ht="12.75">
      <c r="A72" s="32" t="s">
        <v>322</v>
      </c>
      <c r="B72" s="22">
        <v>430400</v>
      </c>
      <c r="C72" s="31" t="s">
        <v>53</v>
      </c>
      <c r="D72" s="8" t="s">
        <v>503</v>
      </c>
      <c r="E72" s="31" t="s">
        <v>450</v>
      </c>
      <c r="F72" s="34" t="s">
        <v>48</v>
      </c>
      <c r="G72" s="13" t="s">
        <v>1785</v>
      </c>
      <c r="H72" s="46" t="s">
        <v>830</v>
      </c>
      <c r="I72" s="80" t="s">
        <v>1786</v>
      </c>
      <c r="J72" s="37"/>
      <c r="K72" s="151" t="s">
        <v>886</v>
      </c>
      <c r="L72" s="78" t="e">
        <f t="shared" si="2"/>
        <v>#NAME?</v>
      </c>
      <c r="M72" s="78" t="e">
        <f t="shared" si="3"/>
        <v>#NAME?</v>
      </c>
      <c r="N72" s="37" t="s">
        <v>472</v>
      </c>
      <c r="O72" s="37"/>
      <c r="P72" s="81" t="s">
        <v>1787</v>
      </c>
    </row>
    <row r="73" spans="1:26" ht="12.75">
      <c r="A73" s="86" t="s">
        <v>322</v>
      </c>
      <c r="B73" s="22">
        <v>430425</v>
      </c>
      <c r="C73" s="87" t="s">
        <v>1616</v>
      </c>
      <c r="D73" s="42" t="s">
        <v>493</v>
      </c>
      <c r="E73" s="87" t="s">
        <v>450</v>
      </c>
      <c r="F73" s="80" t="s">
        <v>119</v>
      </c>
      <c r="G73" s="13" t="s">
        <v>118</v>
      </c>
      <c r="H73" s="145" t="s">
        <v>830</v>
      </c>
      <c r="I73" s="80" t="s">
        <v>1930</v>
      </c>
      <c r="K73" s="151" t="s">
        <v>1092</v>
      </c>
      <c r="L73" s="78" t="e">
        <f t="shared" si="2"/>
        <v>#NAME?</v>
      </c>
      <c r="M73" s="78" t="e">
        <f t="shared" si="3"/>
        <v>#NAME?</v>
      </c>
      <c r="N73" s="86" t="s">
        <v>472</v>
      </c>
      <c r="P73" s="209" t="s">
        <v>1492</v>
      </c>
      <c r="Q73" s="37"/>
      <c r="R73" s="37"/>
      <c r="S73" s="37"/>
      <c r="T73" s="37"/>
      <c r="U73" s="37"/>
      <c r="V73" s="37"/>
      <c r="W73" s="37"/>
      <c r="X73" s="37"/>
      <c r="Z73" s="6"/>
    </row>
    <row r="74" spans="1:16" ht="12.75">
      <c r="A74" s="86" t="s">
        <v>322</v>
      </c>
      <c r="B74" s="22">
        <v>430450</v>
      </c>
      <c r="C74" s="83" t="s">
        <v>53</v>
      </c>
      <c r="D74" s="42" t="s">
        <v>510</v>
      </c>
      <c r="E74" s="87" t="s">
        <v>450</v>
      </c>
      <c r="F74" s="80" t="s">
        <v>323</v>
      </c>
      <c r="G74" s="13" t="s">
        <v>2654</v>
      </c>
      <c r="K74" s="151" t="s">
        <v>1458</v>
      </c>
      <c r="L74" s="78" t="e">
        <f t="shared" si="2"/>
        <v>#NAME?</v>
      </c>
      <c r="M74" s="78" t="e">
        <f t="shared" si="3"/>
        <v>#NAME?</v>
      </c>
      <c r="N74" s="86" t="s">
        <v>472</v>
      </c>
      <c r="P74" s="81" t="s">
        <v>1178</v>
      </c>
    </row>
    <row r="75" spans="1:24" ht="12.75">
      <c r="A75" s="86" t="s">
        <v>1808</v>
      </c>
      <c r="B75" s="22">
        <v>430475</v>
      </c>
      <c r="C75" s="31" t="s">
        <v>53</v>
      </c>
      <c r="E75" s="87" t="s">
        <v>450</v>
      </c>
      <c r="F75" s="80" t="s">
        <v>48</v>
      </c>
      <c r="G75" s="79" t="s">
        <v>2377</v>
      </c>
      <c r="H75" s="47" t="s">
        <v>829</v>
      </c>
      <c r="I75" s="43" t="s">
        <v>2376</v>
      </c>
      <c r="K75" s="151"/>
      <c r="L75" s="78" t="e">
        <f t="shared" si="2"/>
        <v>#NAME?</v>
      </c>
      <c r="M75" s="78" t="e">
        <f t="shared" si="3"/>
        <v>#NAME?</v>
      </c>
      <c r="N75" s="86" t="s">
        <v>472</v>
      </c>
      <c r="P75" s="209" t="s">
        <v>1492</v>
      </c>
      <c r="Q75" s="49"/>
      <c r="R75" s="49"/>
      <c r="S75" s="49"/>
      <c r="T75" s="49"/>
      <c r="U75" s="49"/>
      <c r="V75" s="49"/>
      <c r="W75" s="49"/>
      <c r="X75" s="49"/>
    </row>
    <row r="76" spans="1:26" ht="12.75">
      <c r="A76" s="32" t="s">
        <v>322</v>
      </c>
      <c r="B76" s="22">
        <v>430500</v>
      </c>
      <c r="C76" s="31" t="s">
        <v>53</v>
      </c>
      <c r="D76" s="42" t="s">
        <v>493</v>
      </c>
      <c r="E76" s="31" t="s">
        <v>450</v>
      </c>
      <c r="F76" s="34" t="s">
        <v>54</v>
      </c>
      <c r="G76" s="13" t="s">
        <v>1349</v>
      </c>
      <c r="H76" s="46" t="s">
        <v>830</v>
      </c>
      <c r="I76" s="29">
        <v>38834</v>
      </c>
      <c r="K76" s="151" t="s">
        <v>867</v>
      </c>
      <c r="L76" s="78" t="e">
        <f t="shared" si="2"/>
        <v>#NAME?</v>
      </c>
      <c r="M76" s="78" t="e">
        <f t="shared" si="3"/>
        <v>#NAME?</v>
      </c>
      <c r="N76" s="37" t="s">
        <v>472</v>
      </c>
      <c r="P76" t="s">
        <v>1809</v>
      </c>
      <c r="Q76" s="37"/>
      <c r="R76" s="37"/>
      <c r="S76" s="37"/>
      <c r="T76" s="37"/>
      <c r="U76" s="37"/>
      <c r="V76" s="37"/>
      <c r="W76" s="37"/>
      <c r="X76" s="37"/>
      <c r="Y76" s="37"/>
      <c r="Z76" s="6"/>
    </row>
    <row r="77" spans="1:26" ht="12.75">
      <c r="A77" s="86" t="s">
        <v>322</v>
      </c>
      <c r="B77" s="22">
        <v>430525</v>
      </c>
      <c r="C77" s="31" t="s">
        <v>53</v>
      </c>
      <c r="E77" s="87" t="s">
        <v>450</v>
      </c>
      <c r="F77" s="80" t="s">
        <v>54</v>
      </c>
      <c r="G77" s="79" t="s">
        <v>2475</v>
      </c>
      <c r="H77" s="47" t="s">
        <v>829</v>
      </c>
      <c r="I77" s="43" t="s">
        <v>2476</v>
      </c>
      <c r="K77" s="151" t="s">
        <v>867</v>
      </c>
      <c r="L77" s="78" t="e">
        <f t="shared" si="2"/>
        <v>#NAME?</v>
      </c>
      <c r="M77" s="78" t="e">
        <f t="shared" si="3"/>
        <v>#NAME?</v>
      </c>
      <c r="N77" s="86" t="s">
        <v>472</v>
      </c>
      <c r="P77" s="81" t="s">
        <v>2477</v>
      </c>
      <c r="Q77" s="42"/>
      <c r="R77" s="42"/>
      <c r="S77" s="42"/>
      <c r="T77" s="42"/>
      <c r="U77" s="42"/>
      <c r="V77" s="42"/>
      <c r="W77" s="42"/>
      <c r="X77" s="42"/>
      <c r="Y77" s="42"/>
      <c r="Z77" s="6"/>
    </row>
    <row r="78" spans="1:25" ht="12.75">
      <c r="A78" s="93" t="s">
        <v>552</v>
      </c>
      <c r="B78" s="22">
        <v>430550</v>
      </c>
      <c r="C78" s="87" t="s">
        <v>553</v>
      </c>
      <c r="D78" s="42" t="s">
        <v>493</v>
      </c>
      <c r="E78" s="87" t="s">
        <v>450</v>
      </c>
      <c r="F78" s="80" t="s">
        <v>54</v>
      </c>
      <c r="G78" s="13" t="s">
        <v>2669</v>
      </c>
      <c r="J78" s="81" t="s">
        <v>2673</v>
      </c>
      <c r="K78" s="151" t="s">
        <v>2670</v>
      </c>
      <c r="L78" s="78" t="e">
        <f t="shared" si="2"/>
        <v>#NAME?</v>
      </c>
      <c r="M78" s="78" t="e">
        <f t="shared" si="3"/>
        <v>#NAME?</v>
      </c>
      <c r="N78" s="86" t="s">
        <v>472</v>
      </c>
      <c r="P78" s="81" t="s">
        <v>2671</v>
      </c>
      <c r="Q78" s="37"/>
      <c r="R78" s="37"/>
      <c r="S78" s="37"/>
      <c r="T78" s="37"/>
      <c r="U78" s="37"/>
      <c r="V78" s="37"/>
      <c r="W78" s="37"/>
      <c r="X78" s="37"/>
      <c r="Y78" s="37"/>
    </row>
    <row r="79" spans="1:26" ht="12.75">
      <c r="A79" s="36" t="s">
        <v>599</v>
      </c>
      <c r="B79" s="22">
        <v>431025</v>
      </c>
      <c r="C79" s="24">
        <v>0</v>
      </c>
      <c r="D79" s="42" t="s">
        <v>493</v>
      </c>
      <c r="E79" s="24" t="s">
        <v>450</v>
      </c>
      <c r="F79" s="29" t="s">
        <v>54</v>
      </c>
      <c r="G79" s="13" t="s">
        <v>55</v>
      </c>
      <c r="H79" s="46" t="s">
        <v>830</v>
      </c>
      <c r="I79" s="29">
        <v>111091</v>
      </c>
      <c r="K79" s="151" t="s">
        <v>1445</v>
      </c>
      <c r="L79" s="78" t="e">
        <f t="shared" si="2"/>
        <v>#NAME?</v>
      </c>
      <c r="M79" s="78" t="e">
        <f t="shared" si="3"/>
        <v>#NAME?</v>
      </c>
      <c r="N79" s="37" t="s">
        <v>472</v>
      </c>
      <c r="O79" s="37"/>
      <c r="P79" s="81" t="s">
        <v>1471</v>
      </c>
      <c r="Q79" s="37"/>
      <c r="R79" s="37"/>
      <c r="S79" s="37"/>
      <c r="T79" s="37"/>
      <c r="U79" s="37"/>
      <c r="V79" s="37"/>
      <c r="W79" s="37"/>
      <c r="X79" s="37"/>
      <c r="Y79" s="37"/>
      <c r="Z79" s="6"/>
    </row>
    <row r="80" spans="1:24" ht="12.75">
      <c r="A80" s="86" t="s">
        <v>1067</v>
      </c>
      <c r="B80" s="22">
        <v>431237.5</v>
      </c>
      <c r="C80" s="31" t="s">
        <v>1</v>
      </c>
      <c r="D80" s="207" t="s">
        <v>574</v>
      </c>
      <c r="E80" s="87" t="s">
        <v>450</v>
      </c>
      <c r="F80" s="80" t="s">
        <v>54</v>
      </c>
      <c r="G80" s="79" t="s">
        <v>2203</v>
      </c>
      <c r="J80" s="81" t="s">
        <v>559</v>
      </c>
      <c r="K80" s="151" t="s">
        <v>2204</v>
      </c>
      <c r="L80" s="78" t="e">
        <f t="shared" si="2"/>
        <v>#NAME?</v>
      </c>
      <c r="M80" s="78" t="e">
        <f t="shared" si="3"/>
        <v>#NAME?</v>
      </c>
      <c r="N80" s="86" t="s">
        <v>472</v>
      </c>
      <c r="P80" s="81" t="s">
        <v>1472</v>
      </c>
      <c r="Q80" s="37"/>
      <c r="R80" s="37"/>
      <c r="S80" s="37"/>
      <c r="T80" s="37"/>
      <c r="U80" s="37"/>
      <c r="V80" s="37"/>
      <c r="W80" s="37"/>
      <c r="X80" s="37"/>
    </row>
    <row r="81" spans="1:24" ht="12.75">
      <c r="A81" s="45" t="s">
        <v>328</v>
      </c>
      <c r="B81" s="22">
        <v>431325</v>
      </c>
      <c r="C81" s="31" t="s">
        <v>1</v>
      </c>
      <c r="D81" s="8" t="s">
        <v>493</v>
      </c>
      <c r="E81" s="31" t="s">
        <v>450</v>
      </c>
      <c r="F81" s="34" t="s">
        <v>119</v>
      </c>
      <c r="G81" s="13" t="s">
        <v>118</v>
      </c>
      <c r="J81" s="37" t="s">
        <v>566</v>
      </c>
      <c r="K81" s="151" t="s">
        <v>1092</v>
      </c>
      <c r="L81" s="78" t="e">
        <f t="shared" si="2"/>
        <v>#NAME?</v>
      </c>
      <c r="M81" s="78" t="e">
        <f t="shared" si="3"/>
        <v>#NAME?</v>
      </c>
      <c r="N81" s="37" t="s">
        <v>472</v>
      </c>
      <c r="O81" s="37"/>
      <c r="P81" s="81" t="s">
        <v>1146</v>
      </c>
      <c r="Q81" s="37"/>
      <c r="R81" s="37"/>
      <c r="S81" s="37"/>
      <c r="T81" s="37"/>
      <c r="U81" s="37"/>
      <c r="V81" s="37"/>
      <c r="W81" s="37"/>
      <c r="X81" s="37"/>
    </row>
    <row r="82" spans="1:25" ht="12.75">
      <c r="A82" s="217" t="s">
        <v>987</v>
      </c>
      <c r="B82" s="22">
        <v>431425</v>
      </c>
      <c r="C82" s="31" t="s">
        <v>1</v>
      </c>
      <c r="D82" s="8" t="s">
        <v>493</v>
      </c>
      <c r="E82" s="31" t="s">
        <v>450</v>
      </c>
      <c r="F82" s="34" t="s">
        <v>48</v>
      </c>
      <c r="G82" s="13" t="s">
        <v>319</v>
      </c>
      <c r="H82" s="46" t="s">
        <v>830</v>
      </c>
      <c r="I82" s="80" t="s">
        <v>2625</v>
      </c>
      <c r="J82" s="37"/>
      <c r="K82" s="151" t="s">
        <v>1353</v>
      </c>
      <c r="L82" s="78" t="e">
        <f t="shared" si="2"/>
        <v>#NAME?</v>
      </c>
      <c r="M82" s="78" t="e">
        <f t="shared" si="3"/>
        <v>#NAME?</v>
      </c>
      <c r="N82" s="37" t="s">
        <v>472</v>
      </c>
      <c r="O82" s="37"/>
      <c r="P82" s="188" t="s">
        <v>2626</v>
      </c>
      <c r="Y82" s="37"/>
    </row>
    <row r="83" spans="1:26" ht="12.75">
      <c r="A83" s="86" t="s">
        <v>1350</v>
      </c>
      <c r="B83" s="22">
        <v>431462.5</v>
      </c>
      <c r="C83" s="31" t="s">
        <v>1</v>
      </c>
      <c r="D83" s="42" t="s">
        <v>493</v>
      </c>
      <c r="E83" s="87" t="s">
        <v>450</v>
      </c>
      <c r="F83" s="80" t="s">
        <v>48</v>
      </c>
      <c r="G83" s="13" t="s">
        <v>1351</v>
      </c>
      <c r="K83" s="151" t="s">
        <v>1221</v>
      </c>
      <c r="L83" s="78" t="e">
        <f t="shared" si="2"/>
        <v>#NAME?</v>
      </c>
      <c r="M83" s="78" t="e">
        <f t="shared" si="3"/>
        <v>#NAME?</v>
      </c>
      <c r="N83" s="86" t="s">
        <v>472</v>
      </c>
      <c r="P83" s="81" t="s">
        <v>1273</v>
      </c>
      <c r="Q83" s="37"/>
      <c r="R83" s="37"/>
      <c r="S83" s="37"/>
      <c r="T83" s="37"/>
      <c r="U83" s="37"/>
      <c r="V83" s="37"/>
      <c r="W83" s="37"/>
      <c r="X83" s="37"/>
      <c r="Z83" s="6"/>
    </row>
    <row r="84" spans="1:25" ht="12.75">
      <c r="A84" s="86" t="s">
        <v>287</v>
      </c>
      <c r="B84" s="22">
        <v>431500</v>
      </c>
      <c r="C84" s="87" t="s">
        <v>1504</v>
      </c>
      <c r="E84" s="87" t="s">
        <v>450</v>
      </c>
      <c r="F84" s="80" t="s">
        <v>54</v>
      </c>
      <c r="G84" s="79" t="s">
        <v>1505</v>
      </c>
      <c r="H84" s="47" t="s">
        <v>829</v>
      </c>
      <c r="I84" s="43" t="s">
        <v>1506</v>
      </c>
      <c r="K84" s="151"/>
      <c r="L84" s="78" t="e">
        <f t="shared" si="2"/>
        <v>#NAME?</v>
      </c>
      <c r="M84" s="78" t="e">
        <f t="shared" si="3"/>
        <v>#NAME?</v>
      </c>
      <c r="N84" s="86" t="s">
        <v>472</v>
      </c>
      <c r="P84" s="209" t="s">
        <v>1492</v>
      </c>
      <c r="Y84" s="49"/>
    </row>
    <row r="85" spans="1:26" ht="12.75">
      <c r="A85" s="86" t="s">
        <v>221</v>
      </c>
      <c r="B85" s="22">
        <v>431525</v>
      </c>
      <c r="C85" s="31" t="s">
        <v>1</v>
      </c>
      <c r="D85" s="207" t="s">
        <v>513</v>
      </c>
      <c r="E85" s="87" t="s">
        <v>450</v>
      </c>
      <c r="F85" s="80" t="s">
        <v>52</v>
      </c>
      <c r="G85" s="103" t="s">
        <v>2025</v>
      </c>
      <c r="K85" s="151"/>
      <c r="L85" s="78" t="e">
        <f t="shared" si="2"/>
        <v>#NAME?</v>
      </c>
      <c r="M85" s="78" t="e">
        <f t="shared" si="3"/>
        <v>#NAME?</v>
      </c>
      <c r="N85" s="86" t="s">
        <v>472</v>
      </c>
      <c r="P85" s="209" t="s">
        <v>1492</v>
      </c>
      <c r="Q85" s="37"/>
      <c r="R85" s="37"/>
      <c r="S85" s="37"/>
      <c r="T85" s="37"/>
      <c r="U85" s="37"/>
      <c r="V85" s="37"/>
      <c r="W85" s="37"/>
      <c r="X85" s="37"/>
      <c r="Z85" s="6"/>
    </row>
    <row r="86" spans="1:26" ht="12.75">
      <c r="A86" s="86" t="s">
        <v>1610</v>
      </c>
      <c r="B86" s="177">
        <v>431587.5</v>
      </c>
      <c r="C86" s="165" t="s">
        <v>1</v>
      </c>
      <c r="D86" s="206" t="s">
        <v>574</v>
      </c>
      <c r="E86" s="155" t="s">
        <v>450</v>
      </c>
      <c r="F86" s="156" t="s">
        <v>52</v>
      </c>
      <c r="G86" s="167" t="s">
        <v>2182</v>
      </c>
      <c r="H86" s="160"/>
      <c r="I86" s="156"/>
      <c r="J86" s="159" t="s">
        <v>2183</v>
      </c>
      <c r="K86" s="178" t="s">
        <v>2184</v>
      </c>
      <c r="L86" s="78" t="e">
        <f t="shared" si="2"/>
        <v>#NAME?</v>
      </c>
      <c r="M86" s="78" t="e">
        <f t="shared" si="3"/>
        <v>#NAME?</v>
      </c>
      <c r="N86" s="86" t="s">
        <v>472</v>
      </c>
      <c r="P86" s="81" t="s">
        <v>2185</v>
      </c>
      <c r="Q86" s="37"/>
      <c r="R86" s="37"/>
      <c r="S86" s="37"/>
      <c r="T86" s="37"/>
      <c r="U86" s="37"/>
      <c r="V86" s="37"/>
      <c r="W86" s="37"/>
      <c r="X86" s="37"/>
      <c r="Z86" s="6"/>
    </row>
    <row r="87" spans="1:25" ht="12.75">
      <c r="A87" s="86" t="s">
        <v>274</v>
      </c>
      <c r="B87" s="22">
        <v>431612.5</v>
      </c>
      <c r="C87" s="83" t="s">
        <v>80</v>
      </c>
      <c r="E87" s="87" t="s">
        <v>450</v>
      </c>
      <c r="F87" s="80" t="s">
        <v>1592</v>
      </c>
      <c r="G87" s="79" t="s">
        <v>2169</v>
      </c>
      <c r="H87" s="47" t="s">
        <v>829</v>
      </c>
      <c r="I87" s="43" t="s">
        <v>2170</v>
      </c>
      <c r="K87" s="151"/>
      <c r="L87" s="78" t="e">
        <f t="shared" si="2"/>
        <v>#NAME?</v>
      </c>
      <c r="M87" s="78" t="e">
        <f t="shared" si="3"/>
        <v>#NAME?</v>
      </c>
      <c r="N87" s="86" t="s">
        <v>472</v>
      </c>
      <c r="P87" s="81" t="s">
        <v>2171</v>
      </c>
      <c r="Q87" s="37"/>
      <c r="R87" s="37"/>
      <c r="S87" s="37"/>
      <c r="T87" s="37"/>
      <c r="U87" s="37"/>
      <c r="V87" s="37"/>
      <c r="W87" s="37"/>
      <c r="X87" s="37"/>
      <c r="Y87" s="37"/>
    </row>
    <row r="88" spans="1:25" ht="12.75">
      <c r="A88" s="86" t="s">
        <v>599</v>
      </c>
      <c r="B88" s="22">
        <v>433237.5</v>
      </c>
      <c r="C88" s="87" t="s">
        <v>553</v>
      </c>
      <c r="D88" s="207" t="s">
        <v>791</v>
      </c>
      <c r="E88" s="87" t="s">
        <v>450</v>
      </c>
      <c r="F88" s="80" t="s">
        <v>52</v>
      </c>
      <c r="G88" s="79" t="s">
        <v>51</v>
      </c>
      <c r="H88" s="145" t="s">
        <v>830</v>
      </c>
      <c r="I88" s="80" t="s">
        <v>2180</v>
      </c>
      <c r="K88" s="151" t="s">
        <v>2181</v>
      </c>
      <c r="L88" s="78" t="e">
        <f t="shared" si="2"/>
        <v>#NAME?</v>
      </c>
      <c r="M88" s="78" t="e">
        <f t="shared" si="3"/>
        <v>#NAME?</v>
      </c>
      <c r="N88" s="86" t="s">
        <v>472</v>
      </c>
      <c r="P88" s="81" t="s">
        <v>2185</v>
      </c>
      <c r="Y88" s="37"/>
    </row>
    <row r="89" spans="1:26" ht="12.75">
      <c r="A89" s="86" t="s">
        <v>552</v>
      </c>
      <c r="B89" s="22">
        <v>435562.5</v>
      </c>
      <c r="C89" s="87" t="s">
        <v>553</v>
      </c>
      <c r="D89" s="42" t="s">
        <v>493</v>
      </c>
      <c r="E89" s="87" t="s">
        <v>450</v>
      </c>
      <c r="F89" s="80" t="s">
        <v>323</v>
      </c>
      <c r="G89" s="13" t="s">
        <v>2565</v>
      </c>
      <c r="J89" s="81" t="s">
        <v>2563</v>
      </c>
      <c r="K89" s="151"/>
      <c r="L89" s="78" t="e">
        <f t="shared" si="2"/>
        <v>#NAME?</v>
      </c>
      <c r="M89" s="78" t="e">
        <f t="shared" si="3"/>
        <v>#NAME?</v>
      </c>
      <c r="N89" s="86" t="s">
        <v>472</v>
      </c>
      <c r="P89" s="188" t="s">
        <v>2566</v>
      </c>
      <c r="Q89" s="37"/>
      <c r="R89" s="37"/>
      <c r="S89" s="37"/>
      <c r="T89" s="37"/>
      <c r="U89" s="37"/>
      <c r="V89" s="37"/>
      <c r="W89" s="37"/>
      <c r="X89" s="37"/>
      <c r="Y89" s="37"/>
      <c r="Z89" s="6"/>
    </row>
    <row r="90" spans="1:25" ht="12.75">
      <c r="A90" s="86" t="s">
        <v>622</v>
      </c>
      <c r="B90" s="22">
        <v>1297000</v>
      </c>
      <c r="C90" s="31" t="s">
        <v>536</v>
      </c>
      <c r="E90" s="87" t="s">
        <v>450</v>
      </c>
      <c r="F90" s="80" t="s">
        <v>54</v>
      </c>
      <c r="G90" s="79" t="s">
        <v>2707</v>
      </c>
      <c r="H90" s="145" t="s">
        <v>830</v>
      </c>
      <c r="I90" s="80" t="s">
        <v>2752</v>
      </c>
      <c r="K90" s="151" t="s">
        <v>2706</v>
      </c>
      <c r="L90" s="78" t="e">
        <f t="shared" si="2"/>
        <v>#NAME?</v>
      </c>
      <c r="M90" s="78" t="e">
        <f t="shared" si="3"/>
        <v>#NAME?</v>
      </c>
      <c r="N90" s="86" t="s">
        <v>472</v>
      </c>
      <c r="P90" s="81" t="s">
        <v>2705</v>
      </c>
      <c r="Q90" s="37"/>
      <c r="R90" s="37"/>
      <c r="S90" s="37"/>
      <c r="T90" s="37"/>
      <c r="U90" s="37"/>
      <c r="V90" s="37"/>
      <c r="W90" s="37"/>
      <c r="X90" s="37"/>
      <c r="Y90" s="37"/>
    </row>
    <row r="91" spans="1:26" ht="12.75">
      <c r="A91" s="45" t="s">
        <v>532</v>
      </c>
      <c r="B91" s="22">
        <v>50440</v>
      </c>
      <c r="C91" s="31" t="s">
        <v>533</v>
      </c>
      <c r="D91" s="31"/>
      <c r="E91" s="31" t="s">
        <v>465</v>
      </c>
      <c r="F91" s="34" t="s">
        <v>263</v>
      </c>
      <c r="G91" s="32" t="s">
        <v>267</v>
      </c>
      <c r="K91" s="151" t="s">
        <v>1080</v>
      </c>
      <c r="L91" s="78" t="e">
        <f t="shared" si="2"/>
        <v>#NAME?</v>
      </c>
      <c r="M91" s="78" t="e">
        <f t="shared" si="3"/>
        <v>#NAME?</v>
      </c>
      <c r="N91" s="37" t="s">
        <v>473</v>
      </c>
      <c r="P91" s="210" t="s">
        <v>1492</v>
      </c>
      <c r="Q91" s="37"/>
      <c r="R91" s="37"/>
      <c r="S91" s="37"/>
      <c r="T91" s="37"/>
      <c r="U91" s="37"/>
      <c r="V91" s="37"/>
      <c r="W91" s="37"/>
      <c r="X91" s="37"/>
      <c r="Y91" s="37"/>
      <c r="Z91" s="6"/>
    </row>
    <row r="92" spans="1:24" ht="12.75">
      <c r="A92" s="37" t="s">
        <v>552</v>
      </c>
      <c r="B92" s="35">
        <v>144612.5</v>
      </c>
      <c r="C92" s="24" t="s">
        <v>553</v>
      </c>
      <c r="D92" s="207" t="s">
        <v>792</v>
      </c>
      <c r="E92" s="24" t="s">
        <v>465</v>
      </c>
      <c r="F92" s="29" t="s">
        <v>28</v>
      </c>
      <c r="G92" s="36" t="s">
        <v>556</v>
      </c>
      <c r="J92" s="81" t="s">
        <v>1486</v>
      </c>
      <c r="K92" s="151" t="s">
        <v>1488</v>
      </c>
      <c r="L92" s="78" t="e">
        <f t="shared" si="2"/>
        <v>#NAME?</v>
      </c>
      <c r="M92" s="78" t="e">
        <f t="shared" si="3"/>
        <v>#NAME?</v>
      </c>
      <c r="N92" s="37" t="s">
        <v>473</v>
      </c>
      <c r="P92" s="86" t="s">
        <v>1487</v>
      </c>
      <c r="Q92" s="37"/>
      <c r="R92" s="37"/>
      <c r="S92" s="37"/>
      <c r="T92" s="37"/>
      <c r="U92" s="37"/>
      <c r="V92" s="37"/>
      <c r="W92" s="37"/>
      <c r="X92" s="37"/>
    </row>
    <row r="93" spans="1:16" ht="12.75">
      <c r="A93" s="86" t="s">
        <v>599</v>
      </c>
      <c r="B93" s="22">
        <v>144625</v>
      </c>
      <c r="C93" s="87" t="s">
        <v>553</v>
      </c>
      <c r="D93" s="42" t="s">
        <v>501</v>
      </c>
      <c r="E93" s="87" t="s">
        <v>465</v>
      </c>
      <c r="F93" s="80" t="s">
        <v>108</v>
      </c>
      <c r="G93" s="13" t="s">
        <v>2214</v>
      </c>
      <c r="H93" s="145" t="s">
        <v>830</v>
      </c>
      <c r="I93" s="80" t="s">
        <v>2212</v>
      </c>
      <c r="K93" s="151" t="s">
        <v>2213</v>
      </c>
      <c r="L93" s="78" t="e">
        <f t="shared" si="2"/>
        <v>#NAME?</v>
      </c>
      <c r="M93" s="78" t="e">
        <f t="shared" si="3"/>
        <v>#NAME?</v>
      </c>
      <c r="N93" s="86" t="s">
        <v>473</v>
      </c>
      <c r="P93" s="81" t="s">
        <v>2211</v>
      </c>
    </row>
    <row r="94" spans="1:26" ht="12.75">
      <c r="A94" s="86" t="s">
        <v>1514</v>
      </c>
      <c r="B94" s="22">
        <v>144912.5</v>
      </c>
      <c r="C94" s="87" t="s">
        <v>553</v>
      </c>
      <c r="E94" s="87" t="s">
        <v>465</v>
      </c>
      <c r="F94" s="80" t="s">
        <v>28</v>
      </c>
      <c r="G94" s="79" t="s">
        <v>1976</v>
      </c>
      <c r="H94" s="47" t="s">
        <v>829</v>
      </c>
      <c r="I94" s="43" t="s">
        <v>1983</v>
      </c>
      <c r="K94" s="151" t="s">
        <v>878</v>
      </c>
      <c r="L94" s="78" t="e">
        <f t="shared" si="2"/>
        <v>#NAME?</v>
      </c>
      <c r="M94" s="78" t="e">
        <f t="shared" si="3"/>
        <v>#NAME?</v>
      </c>
      <c r="N94" s="86" t="s">
        <v>473</v>
      </c>
      <c r="P94" s="81" t="s">
        <v>1977</v>
      </c>
      <c r="Q94" s="37"/>
      <c r="R94" s="37"/>
      <c r="S94" s="37"/>
      <c r="T94" s="37"/>
      <c r="U94" s="37"/>
      <c r="V94" s="37"/>
      <c r="W94" s="37"/>
      <c r="X94" s="37"/>
      <c r="Z94" s="6"/>
    </row>
    <row r="95" spans="1:26" ht="12.75">
      <c r="A95" s="86" t="s">
        <v>246</v>
      </c>
      <c r="B95" s="22">
        <v>144925</v>
      </c>
      <c r="C95" s="87" t="s">
        <v>553</v>
      </c>
      <c r="E95" s="87" t="s">
        <v>465</v>
      </c>
      <c r="F95" s="80" t="s">
        <v>28</v>
      </c>
      <c r="G95" s="79" t="s">
        <v>2133</v>
      </c>
      <c r="H95" s="47" t="s">
        <v>829</v>
      </c>
      <c r="I95" s="43" t="s">
        <v>2134</v>
      </c>
      <c r="K95" s="151" t="s">
        <v>2136</v>
      </c>
      <c r="L95" s="78" t="e">
        <f t="shared" si="2"/>
        <v>#NAME?</v>
      </c>
      <c r="M95" s="78" t="e">
        <f t="shared" si="3"/>
        <v>#NAME?</v>
      </c>
      <c r="N95" s="86" t="s">
        <v>473</v>
      </c>
      <c r="P95" s="81" t="s">
        <v>2135</v>
      </c>
      <c r="Y95" s="37"/>
      <c r="Z95" s="6"/>
    </row>
    <row r="96" spans="1:16" ht="12.75">
      <c r="A96" s="86" t="s">
        <v>1514</v>
      </c>
      <c r="B96" s="22">
        <v>144925</v>
      </c>
      <c r="C96" s="87" t="s">
        <v>553</v>
      </c>
      <c r="E96" s="87" t="s">
        <v>465</v>
      </c>
      <c r="F96" s="80" t="s">
        <v>28</v>
      </c>
      <c r="G96" s="79" t="s">
        <v>1974</v>
      </c>
      <c r="H96" s="47" t="s">
        <v>829</v>
      </c>
      <c r="I96" s="43" t="s">
        <v>1982</v>
      </c>
      <c r="K96" s="151" t="s">
        <v>1364</v>
      </c>
      <c r="L96" s="78" t="e">
        <f t="shared" si="2"/>
        <v>#NAME?</v>
      </c>
      <c r="M96" s="78" t="e">
        <f t="shared" si="3"/>
        <v>#NAME?</v>
      </c>
      <c r="N96" s="86" t="s">
        <v>473</v>
      </c>
      <c r="P96" s="81" t="s">
        <v>1975</v>
      </c>
    </row>
    <row r="97" spans="1:26" ht="12.75">
      <c r="A97" s="86" t="s">
        <v>1514</v>
      </c>
      <c r="B97" s="22">
        <v>144925</v>
      </c>
      <c r="C97" s="87" t="s">
        <v>553</v>
      </c>
      <c r="E97" s="87" t="s">
        <v>465</v>
      </c>
      <c r="F97" s="80" t="s">
        <v>108</v>
      </c>
      <c r="G97" s="79" t="s">
        <v>2033</v>
      </c>
      <c r="H97" s="47" t="s">
        <v>829</v>
      </c>
      <c r="I97" s="80" t="s">
        <v>2030</v>
      </c>
      <c r="K97" s="151" t="s">
        <v>2031</v>
      </c>
      <c r="L97" s="78" t="e">
        <f t="shared" si="2"/>
        <v>#NAME?</v>
      </c>
      <c r="M97" s="78" t="e">
        <f t="shared" si="3"/>
        <v>#NAME?</v>
      </c>
      <c r="N97" s="86" t="s">
        <v>473</v>
      </c>
      <c r="P97" s="81" t="s">
        <v>2032</v>
      </c>
      <c r="Q97" s="37"/>
      <c r="R97" s="37"/>
      <c r="S97" s="37"/>
      <c r="T97" s="37"/>
      <c r="U97" s="37"/>
      <c r="V97" s="37"/>
      <c r="W97" s="37"/>
      <c r="X97" s="37"/>
      <c r="Z97" s="6"/>
    </row>
    <row r="98" spans="1:26" ht="12.75">
      <c r="A98" s="86" t="s">
        <v>1514</v>
      </c>
      <c r="B98" s="22">
        <v>144937.5</v>
      </c>
      <c r="C98" s="87" t="s">
        <v>553</v>
      </c>
      <c r="E98" s="87" t="s">
        <v>465</v>
      </c>
      <c r="F98" s="80" t="s">
        <v>263</v>
      </c>
      <c r="G98" s="79" t="s">
        <v>817</v>
      </c>
      <c r="H98" s="47" t="s">
        <v>829</v>
      </c>
      <c r="I98" s="43" t="s">
        <v>2684</v>
      </c>
      <c r="K98" s="178" t="s">
        <v>1079</v>
      </c>
      <c r="L98" s="78" t="e">
        <f t="shared" si="2"/>
        <v>#NAME?</v>
      </c>
      <c r="M98" s="78" t="e">
        <f t="shared" si="3"/>
        <v>#NAME?</v>
      </c>
      <c r="N98" s="86" t="s">
        <v>473</v>
      </c>
      <c r="P98" s="81" t="s">
        <v>2685</v>
      </c>
      <c r="Q98" s="37"/>
      <c r="R98" s="37"/>
      <c r="S98" s="37"/>
      <c r="T98" s="37"/>
      <c r="U98" s="37"/>
      <c r="V98" s="37"/>
      <c r="W98" s="37"/>
      <c r="X98" s="37"/>
      <c r="Z98" s="6"/>
    </row>
    <row r="99" spans="1:25" ht="12.75">
      <c r="A99" s="86" t="s">
        <v>246</v>
      </c>
      <c r="B99" s="22">
        <v>144987.5</v>
      </c>
      <c r="C99" s="87" t="s">
        <v>2818</v>
      </c>
      <c r="E99" s="87" t="s">
        <v>465</v>
      </c>
      <c r="F99" s="80" t="s">
        <v>28</v>
      </c>
      <c r="G99" s="79" t="s">
        <v>2403</v>
      </c>
      <c r="H99" s="47" t="s">
        <v>829</v>
      </c>
      <c r="I99" s="43" t="s">
        <v>2404</v>
      </c>
      <c r="K99" s="151" t="s">
        <v>919</v>
      </c>
      <c r="L99" s="78" t="e">
        <f t="shared" si="2"/>
        <v>#NAME?</v>
      </c>
      <c r="M99" s="78" t="e">
        <f t="shared" si="3"/>
        <v>#NAME?</v>
      </c>
      <c r="N99" s="86" t="s">
        <v>473</v>
      </c>
      <c r="P99" s="81" t="s">
        <v>2405</v>
      </c>
      <c r="Y99" s="37"/>
    </row>
    <row r="100" spans="1:24" ht="12.75">
      <c r="A100" s="45" t="s">
        <v>552</v>
      </c>
      <c r="B100" s="22">
        <v>145212.5</v>
      </c>
      <c r="C100" s="31" t="s">
        <v>553</v>
      </c>
      <c r="D100" s="206" t="s">
        <v>792</v>
      </c>
      <c r="E100" s="31" t="s">
        <v>465</v>
      </c>
      <c r="F100" s="34" t="s">
        <v>28</v>
      </c>
      <c r="G100" s="32" t="s">
        <v>558</v>
      </c>
      <c r="J100" s="81" t="s">
        <v>1486</v>
      </c>
      <c r="K100" s="151" t="s">
        <v>917</v>
      </c>
      <c r="L100" s="78" t="e">
        <f t="shared" si="2"/>
        <v>#NAME?</v>
      </c>
      <c r="M100" s="78" t="e">
        <f t="shared" si="3"/>
        <v>#NAME?</v>
      </c>
      <c r="N100" s="37" t="s">
        <v>473</v>
      </c>
      <c r="P100" s="81" t="s">
        <v>1487</v>
      </c>
      <c r="Q100" s="37"/>
      <c r="R100" s="37"/>
      <c r="S100" s="37"/>
      <c r="T100" s="37"/>
      <c r="U100" s="37"/>
      <c r="V100" s="37"/>
      <c r="W100" s="37"/>
      <c r="X100" s="37"/>
    </row>
    <row r="101" spans="1:26" ht="12.75">
      <c r="A101" s="86" t="s">
        <v>599</v>
      </c>
      <c r="B101" s="22">
        <v>145337.5</v>
      </c>
      <c r="C101" s="87" t="s">
        <v>553</v>
      </c>
      <c r="D101" s="42" t="s">
        <v>501</v>
      </c>
      <c r="E101" s="87" t="s">
        <v>465</v>
      </c>
      <c r="F101" s="80" t="s">
        <v>108</v>
      </c>
      <c r="G101" s="13" t="s">
        <v>260</v>
      </c>
      <c r="H101" s="145" t="s">
        <v>830</v>
      </c>
      <c r="I101" s="80" t="s">
        <v>2210</v>
      </c>
      <c r="K101" s="151" t="s">
        <v>891</v>
      </c>
      <c r="L101" s="78" t="e">
        <f t="shared" si="2"/>
        <v>#NAME?</v>
      </c>
      <c r="M101" s="78" t="e">
        <f t="shared" si="3"/>
        <v>#NAME?</v>
      </c>
      <c r="N101" s="86" t="s">
        <v>473</v>
      </c>
      <c r="P101" s="81" t="s">
        <v>2211</v>
      </c>
      <c r="Y101" s="37"/>
      <c r="Z101" s="6"/>
    </row>
    <row r="102" spans="1:26" ht="12.75">
      <c r="A102" s="86" t="s">
        <v>246</v>
      </c>
      <c r="B102" s="22">
        <v>145537.5</v>
      </c>
      <c r="C102" s="87" t="s">
        <v>2674</v>
      </c>
      <c r="D102" s="42" t="s">
        <v>786</v>
      </c>
      <c r="E102" s="87" t="s">
        <v>465</v>
      </c>
      <c r="F102" s="80" t="s">
        <v>32</v>
      </c>
      <c r="G102" s="13" t="s">
        <v>2675</v>
      </c>
      <c r="K102" s="151" t="s">
        <v>2254</v>
      </c>
      <c r="L102" s="78" t="e">
        <f t="shared" si="2"/>
        <v>#NAME?</v>
      </c>
      <c r="M102" s="78" t="e">
        <f t="shared" si="3"/>
        <v>#NAME?</v>
      </c>
      <c r="N102" s="86" t="s">
        <v>473</v>
      </c>
      <c r="P102" s="81" t="s">
        <v>1943</v>
      </c>
      <c r="Y102" s="37"/>
      <c r="Z102" s="6"/>
    </row>
    <row r="103" spans="1:26" ht="12.75">
      <c r="A103" s="86" t="s">
        <v>246</v>
      </c>
      <c r="B103" s="22">
        <v>145562.5</v>
      </c>
      <c r="C103" s="82" t="s">
        <v>1344</v>
      </c>
      <c r="D103" s="42" t="s">
        <v>501</v>
      </c>
      <c r="E103" s="87" t="s">
        <v>465</v>
      </c>
      <c r="F103" s="80" t="s">
        <v>263</v>
      </c>
      <c r="G103" s="13" t="s">
        <v>267</v>
      </c>
      <c r="K103" s="151"/>
      <c r="L103" s="78" t="e">
        <f t="shared" si="2"/>
        <v>#NAME?</v>
      </c>
      <c r="M103" s="78" t="e">
        <f t="shared" si="3"/>
        <v>#NAME?</v>
      </c>
      <c r="N103" s="86" t="s">
        <v>473</v>
      </c>
      <c r="P103" s="209" t="s">
        <v>1492</v>
      </c>
      <c r="Q103" s="37"/>
      <c r="R103" s="37"/>
      <c r="S103" s="37"/>
      <c r="T103" s="37"/>
      <c r="U103" s="37"/>
      <c r="V103" s="37"/>
      <c r="W103" s="37"/>
      <c r="X103" s="37"/>
      <c r="Y103" s="37"/>
      <c r="Z103" s="6"/>
    </row>
    <row r="104" spans="1:25" ht="12.75">
      <c r="A104" s="86" t="s">
        <v>246</v>
      </c>
      <c r="B104" s="22">
        <v>145575</v>
      </c>
      <c r="C104" s="82" t="s">
        <v>1344</v>
      </c>
      <c r="D104" s="183" t="s">
        <v>786</v>
      </c>
      <c r="E104" s="87" t="s">
        <v>465</v>
      </c>
      <c r="F104" s="80" t="s">
        <v>32</v>
      </c>
      <c r="G104" s="184" t="s">
        <v>1991</v>
      </c>
      <c r="H104" s="145" t="s">
        <v>830</v>
      </c>
      <c r="I104" s="80" t="s">
        <v>2628</v>
      </c>
      <c r="K104" s="151" t="s">
        <v>1992</v>
      </c>
      <c r="L104" s="78" t="e">
        <f t="shared" si="2"/>
        <v>#NAME?</v>
      </c>
      <c r="M104" s="78" t="e">
        <f t="shared" si="3"/>
        <v>#NAME?</v>
      </c>
      <c r="N104" s="86" t="s">
        <v>473</v>
      </c>
      <c r="P104" s="81" t="s">
        <v>1926</v>
      </c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6" ht="12.75">
      <c r="A105" s="32" t="s">
        <v>33</v>
      </c>
      <c r="B105" s="33">
        <v>145600</v>
      </c>
      <c r="C105" s="82" t="s">
        <v>1344</v>
      </c>
      <c r="D105" s="44" t="s">
        <v>501</v>
      </c>
      <c r="E105" s="34" t="s">
        <v>465</v>
      </c>
      <c r="F105" s="34" t="s">
        <v>32</v>
      </c>
      <c r="G105" s="13" t="s">
        <v>31</v>
      </c>
      <c r="J105" s="81" t="s">
        <v>1065</v>
      </c>
      <c r="K105" s="151" t="s">
        <v>1321</v>
      </c>
      <c r="L105" s="78" t="e">
        <f t="shared" si="2"/>
        <v>#NAME?</v>
      </c>
      <c r="M105" s="78" t="e">
        <f t="shared" si="3"/>
        <v>#NAME?</v>
      </c>
      <c r="N105" s="37" t="s">
        <v>473</v>
      </c>
      <c r="O105" s="37"/>
      <c r="P105" s="81" t="s">
        <v>1284</v>
      </c>
      <c r="Z105" s="6"/>
    </row>
    <row r="106" spans="1:24" ht="12.75">
      <c r="A106" s="32" t="s">
        <v>172</v>
      </c>
      <c r="B106" s="33">
        <v>145612.5</v>
      </c>
      <c r="C106" s="82" t="s">
        <v>1344</v>
      </c>
      <c r="D106" s="34" t="s">
        <v>470</v>
      </c>
      <c r="E106" s="34" t="s">
        <v>465</v>
      </c>
      <c r="F106" s="34" t="s">
        <v>28</v>
      </c>
      <c r="G106" s="79" t="s">
        <v>2227</v>
      </c>
      <c r="K106" s="151" t="s">
        <v>919</v>
      </c>
      <c r="L106" s="78" t="e">
        <f t="shared" si="2"/>
        <v>#NAME?</v>
      </c>
      <c r="M106" s="78" t="e">
        <f t="shared" si="3"/>
        <v>#NAME?</v>
      </c>
      <c r="N106" s="37" t="s">
        <v>473</v>
      </c>
      <c r="O106" s="37"/>
      <c r="P106" s="81" t="s">
        <v>1557</v>
      </c>
      <c r="Q106" s="37"/>
      <c r="R106" s="37"/>
      <c r="S106" s="37"/>
      <c r="T106" s="37"/>
      <c r="U106" s="37"/>
      <c r="V106" s="37"/>
      <c r="W106" s="37"/>
      <c r="X106" s="37"/>
    </row>
    <row r="107" spans="1:26" ht="12.75">
      <c r="A107" s="93" t="s">
        <v>29</v>
      </c>
      <c r="B107" s="22">
        <v>145625</v>
      </c>
      <c r="C107" s="82" t="s">
        <v>1344</v>
      </c>
      <c r="E107" s="87" t="s">
        <v>465</v>
      </c>
      <c r="F107" s="80" t="s">
        <v>28</v>
      </c>
      <c r="G107" s="79" t="s">
        <v>27</v>
      </c>
      <c r="K107" s="151" t="s">
        <v>878</v>
      </c>
      <c r="L107" s="78" t="e">
        <f t="shared" si="2"/>
        <v>#NAME?</v>
      </c>
      <c r="M107" s="78" t="e">
        <f t="shared" si="3"/>
        <v>#NAME?</v>
      </c>
      <c r="N107" s="86" t="s">
        <v>473</v>
      </c>
      <c r="P107" s="81" t="s">
        <v>1278</v>
      </c>
      <c r="Z107" s="6"/>
    </row>
    <row r="108" spans="1:25" ht="12.75">
      <c r="A108" s="86" t="s">
        <v>29</v>
      </c>
      <c r="B108" s="22">
        <v>145625</v>
      </c>
      <c r="C108" s="82" t="s">
        <v>1344</v>
      </c>
      <c r="D108" s="87" t="s">
        <v>494</v>
      </c>
      <c r="E108" s="87" t="s">
        <v>465</v>
      </c>
      <c r="F108" s="80" t="s">
        <v>32</v>
      </c>
      <c r="G108" s="79" t="s">
        <v>2772</v>
      </c>
      <c r="K108" s="151" t="s">
        <v>2770</v>
      </c>
      <c r="L108" s="78" t="e">
        <f t="shared" si="2"/>
        <v>#NAME?</v>
      </c>
      <c r="M108" s="78" t="e">
        <f t="shared" si="3"/>
        <v>#NAME?</v>
      </c>
      <c r="N108" s="86" t="s">
        <v>473</v>
      </c>
      <c r="P108" s="81" t="s">
        <v>2771</v>
      </c>
      <c r="Y108" s="37"/>
    </row>
    <row r="109" spans="1:26" ht="12.75">
      <c r="A109" s="86" t="s">
        <v>141</v>
      </c>
      <c r="B109" s="22">
        <v>145637.5</v>
      </c>
      <c r="C109" s="82" t="s">
        <v>1344</v>
      </c>
      <c r="E109" s="87" t="s">
        <v>465</v>
      </c>
      <c r="F109" s="80" t="s">
        <v>28</v>
      </c>
      <c r="G109" s="79" t="s">
        <v>2490</v>
      </c>
      <c r="K109" s="151" t="s">
        <v>2491</v>
      </c>
      <c r="L109" s="78" t="e">
        <f t="shared" si="2"/>
        <v>#NAME?</v>
      </c>
      <c r="M109" s="78" t="e">
        <f t="shared" si="3"/>
        <v>#NAME?</v>
      </c>
      <c r="N109" s="86" t="s">
        <v>473</v>
      </c>
      <c r="P109" s="81" t="s">
        <v>2492</v>
      </c>
      <c r="Y109" s="37"/>
      <c r="Z109" s="6"/>
    </row>
    <row r="110" spans="1:26" ht="12.75">
      <c r="A110" s="79" t="s">
        <v>141</v>
      </c>
      <c r="B110" s="33">
        <v>145637.5</v>
      </c>
      <c r="C110" s="82" t="s">
        <v>1344</v>
      </c>
      <c r="D110" s="44" t="s">
        <v>2691</v>
      </c>
      <c r="E110" s="34" t="s">
        <v>465</v>
      </c>
      <c r="F110" s="34" t="s">
        <v>263</v>
      </c>
      <c r="G110" s="13" t="s">
        <v>266</v>
      </c>
      <c r="J110" s="86" t="s">
        <v>1065</v>
      </c>
      <c r="K110" s="151" t="s">
        <v>922</v>
      </c>
      <c r="L110" s="78" t="e">
        <f t="shared" si="2"/>
        <v>#NAME?</v>
      </c>
      <c r="M110" s="78" t="e">
        <f t="shared" si="3"/>
        <v>#NAME?</v>
      </c>
      <c r="N110" s="37" t="s">
        <v>473</v>
      </c>
      <c r="O110" s="37"/>
      <c r="P110" s="81" t="s">
        <v>1215</v>
      </c>
      <c r="Q110" s="37"/>
      <c r="R110" s="37"/>
      <c r="S110" s="37"/>
      <c r="T110" s="37"/>
      <c r="U110" s="37"/>
      <c r="V110" s="37"/>
      <c r="W110" s="37"/>
      <c r="X110" s="37"/>
      <c r="Y110" s="37"/>
      <c r="Z110" s="6"/>
    </row>
    <row r="111" spans="1:25" ht="12.75">
      <c r="A111" s="32" t="s">
        <v>44</v>
      </c>
      <c r="B111" s="33">
        <v>145650</v>
      </c>
      <c r="C111" s="82" t="s">
        <v>1344</v>
      </c>
      <c r="D111" s="179" t="s">
        <v>501</v>
      </c>
      <c r="E111" s="34" t="s">
        <v>465</v>
      </c>
      <c r="F111" s="34" t="s">
        <v>32</v>
      </c>
      <c r="G111" s="13" t="s">
        <v>257</v>
      </c>
      <c r="J111" s="81" t="s">
        <v>2561</v>
      </c>
      <c r="K111" s="151" t="s">
        <v>1307</v>
      </c>
      <c r="L111" s="78" t="e">
        <f t="shared" si="2"/>
        <v>#NAME?</v>
      </c>
      <c r="M111" s="78" t="e">
        <f t="shared" si="3"/>
        <v>#NAME?</v>
      </c>
      <c r="N111" s="37" t="s">
        <v>473</v>
      </c>
      <c r="P111" s="159" t="s">
        <v>1495</v>
      </c>
      <c r="Y111" s="37"/>
    </row>
    <row r="112" spans="1:26" ht="12.75">
      <c r="A112" s="32" t="s">
        <v>68</v>
      </c>
      <c r="B112" s="33">
        <v>145662.5</v>
      </c>
      <c r="C112" s="82" t="s">
        <v>1344</v>
      </c>
      <c r="D112" s="44" t="s">
        <v>2692</v>
      </c>
      <c r="E112" s="34" t="s">
        <v>465</v>
      </c>
      <c r="F112" s="34" t="s">
        <v>263</v>
      </c>
      <c r="G112" s="13" t="s">
        <v>264</v>
      </c>
      <c r="J112" s="86" t="s">
        <v>1065</v>
      </c>
      <c r="K112" s="151"/>
      <c r="L112" s="78" t="e">
        <f t="shared" si="2"/>
        <v>#NAME?</v>
      </c>
      <c r="M112" s="78" t="e">
        <f t="shared" si="3"/>
        <v>#NAME?</v>
      </c>
      <c r="N112" s="37" t="s">
        <v>473</v>
      </c>
      <c r="P112" s="81" t="s">
        <v>1215</v>
      </c>
      <c r="Z112" s="6"/>
    </row>
    <row r="113" spans="1:16" ht="12.75">
      <c r="A113" s="32" t="s">
        <v>135</v>
      </c>
      <c r="B113" s="33">
        <v>145675</v>
      </c>
      <c r="C113" s="82" t="s">
        <v>1344</v>
      </c>
      <c r="D113" s="179" t="s">
        <v>501</v>
      </c>
      <c r="E113" s="34" t="s">
        <v>465</v>
      </c>
      <c r="F113" s="34" t="s">
        <v>263</v>
      </c>
      <c r="G113" s="13" t="s">
        <v>267</v>
      </c>
      <c r="K113" s="151" t="s">
        <v>1080</v>
      </c>
      <c r="L113" s="78" t="e">
        <f t="shared" si="2"/>
        <v>#NAME?</v>
      </c>
      <c r="M113" s="78" t="e">
        <f t="shared" si="3"/>
        <v>#NAME?</v>
      </c>
      <c r="N113" s="37" t="s">
        <v>473</v>
      </c>
      <c r="O113" s="37"/>
      <c r="P113" s="209" t="s">
        <v>1492</v>
      </c>
    </row>
    <row r="114" spans="1:16" ht="12.75">
      <c r="A114" s="32" t="s">
        <v>60</v>
      </c>
      <c r="B114" s="33">
        <v>145700</v>
      </c>
      <c r="C114" s="82" t="s">
        <v>1344</v>
      </c>
      <c r="D114" s="44" t="s">
        <v>501</v>
      </c>
      <c r="E114" s="34" t="s">
        <v>465</v>
      </c>
      <c r="F114" s="34" t="s">
        <v>28</v>
      </c>
      <c r="G114" s="13" t="s">
        <v>253</v>
      </c>
      <c r="K114" s="151" t="s">
        <v>1045</v>
      </c>
      <c r="L114" s="78" t="e">
        <f t="shared" si="2"/>
        <v>#NAME?</v>
      </c>
      <c r="M114" s="78" t="e">
        <f t="shared" si="3"/>
        <v>#NAME?</v>
      </c>
      <c r="N114" s="37" t="s">
        <v>473</v>
      </c>
      <c r="P114" s="86" t="s">
        <v>1220</v>
      </c>
    </row>
    <row r="115" spans="1:24" ht="12.75">
      <c r="A115" s="32" t="s">
        <v>136</v>
      </c>
      <c r="B115" s="33">
        <v>145712.5</v>
      </c>
      <c r="C115" s="82" t="s">
        <v>1344</v>
      </c>
      <c r="D115" s="44" t="s">
        <v>494</v>
      </c>
      <c r="E115" s="34" t="s">
        <v>465</v>
      </c>
      <c r="F115" s="80" t="s">
        <v>32</v>
      </c>
      <c r="G115" s="13" t="s">
        <v>1733</v>
      </c>
      <c r="J115" s="81" t="s">
        <v>566</v>
      </c>
      <c r="K115" s="151"/>
      <c r="L115" s="78" t="e">
        <f t="shared" si="2"/>
        <v>#NAME?</v>
      </c>
      <c r="M115" s="78" t="e">
        <f t="shared" si="3"/>
        <v>#NAME?</v>
      </c>
      <c r="N115" s="86" t="s">
        <v>473</v>
      </c>
      <c r="P115" s="159" t="s">
        <v>1943</v>
      </c>
      <c r="Q115" s="37"/>
      <c r="R115" s="37"/>
      <c r="S115" s="37"/>
      <c r="T115" s="37"/>
      <c r="U115" s="37"/>
      <c r="V115" s="37"/>
      <c r="W115" s="37"/>
      <c r="X115" s="37"/>
    </row>
    <row r="116" spans="1:16" ht="12.75">
      <c r="A116" s="32" t="s">
        <v>136</v>
      </c>
      <c r="B116" s="33">
        <v>145712.5</v>
      </c>
      <c r="C116" s="82" t="s">
        <v>1344</v>
      </c>
      <c r="D116" s="179" t="s">
        <v>501</v>
      </c>
      <c r="E116" s="34" t="s">
        <v>465</v>
      </c>
      <c r="F116" s="34" t="s">
        <v>108</v>
      </c>
      <c r="G116" s="13" t="s">
        <v>261</v>
      </c>
      <c r="K116" s="151" t="s">
        <v>891</v>
      </c>
      <c r="L116" s="78" t="e">
        <f t="shared" si="2"/>
        <v>#NAME?</v>
      </c>
      <c r="M116" s="78" t="e">
        <f t="shared" si="3"/>
        <v>#NAME?</v>
      </c>
      <c r="N116" s="37" t="s">
        <v>473</v>
      </c>
      <c r="O116" s="37"/>
      <c r="P116" s="81" t="s">
        <v>1212</v>
      </c>
    </row>
    <row r="117" spans="1:26" ht="12.75">
      <c r="A117" s="32" t="s">
        <v>145</v>
      </c>
      <c r="B117" s="33">
        <v>145725</v>
      </c>
      <c r="C117" s="82" t="s">
        <v>1344</v>
      </c>
      <c r="D117" s="179" t="s">
        <v>501</v>
      </c>
      <c r="E117" s="34" t="s">
        <v>465</v>
      </c>
      <c r="F117" s="34" t="s">
        <v>28</v>
      </c>
      <c r="G117" s="13" t="s">
        <v>106</v>
      </c>
      <c r="K117" s="151" t="s">
        <v>1322</v>
      </c>
      <c r="L117" s="78" t="e">
        <f t="shared" si="2"/>
        <v>#NAME?</v>
      </c>
      <c r="M117" s="78" t="e">
        <f t="shared" si="3"/>
        <v>#NAME?</v>
      </c>
      <c r="N117" s="37" t="s">
        <v>473</v>
      </c>
      <c r="P117" s="86" t="s">
        <v>1220</v>
      </c>
      <c r="Z117" s="6"/>
    </row>
    <row r="118" spans="1:25" ht="12.75">
      <c r="A118" s="86" t="s">
        <v>142</v>
      </c>
      <c r="B118" s="22">
        <v>145737.5</v>
      </c>
      <c r="C118" s="82" t="s">
        <v>1344</v>
      </c>
      <c r="D118" s="42" t="s">
        <v>494</v>
      </c>
      <c r="E118" s="87" t="s">
        <v>465</v>
      </c>
      <c r="F118" s="80" t="s">
        <v>32</v>
      </c>
      <c r="G118" s="13" t="s">
        <v>1927</v>
      </c>
      <c r="K118" s="151" t="s">
        <v>2296</v>
      </c>
      <c r="L118" s="78" t="e">
        <f t="shared" si="2"/>
        <v>#NAME?</v>
      </c>
      <c r="M118" s="78" t="e">
        <f t="shared" si="3"/>
        <v>#NAME?</v>
      </c>
      <c r="N118" s="86" t="s">
        <v>473</v>
      </c>
      <c r="P118" s="81" t="s">
        <v>1926</v>
      </c>
      <c r="Y118" s="37"/>
    </row>
    <row r="119" spans="1:26" ht="12.75">
      <c r="A119" s="79" t="s">
        <v>143</v>
      </c>
      <c r="B119" s="33">
        <v>145750</v>
      </c>
      <c r="C119" s="82" t="s">
        <v>1344</v>
      </c>
      <c r="D119" s="44" t="s">
        <v>501</v>
      </c>
      <c r="E119" s="34" t="s">
        <v>465</v>
      </c>
      <c r="F119" s="34" t="s">
        <v>32</v>
      </c>
      <c r="G119" s="13" t="s">
        <v>258</v>
      </c>
      <c r="J119" s="86" t="s">
        <v>1064</v>
      </c>
      <c r="K119" s="151" t="s">
        <v>879</v>
      </c>
      <c r="L119" s="78" t="e">
        <f t="shared" si="2"/>
        <v>#NAME?</v>
      </c>
      <c r="M119" s="78" t="e">
        <f t="shared" si="3"/>
        <v>#NAME?</v>
      </c>
      <c r="N119" s="37" t="s">
        <v>473</v>
      </c>
      <c r="P119" s="81" t="s">
        <v>1511</v>
      </c>
      <c r="Z119" s="6"/>
    </row>
    <row r="120" spans="1:26" ht="12.75">
      <c r="A120" s="86" t="s">
        <v>143</v>
      </c>
      <c r="B120" s="22">
        <v>145750</v>
      </c>
      <c r="C120" s="82" t="s">
        <v>1344</v>
      </c>
      <c r="E120" s="87" t="s">
        <v>465</v>
      </c>
      <c r="F120" s="80" t="s">
        <v>263</v>
      </c>
      <c r="G120" s="79" t="s">
        <v>1978</v>
      </c>
      <c r="H120" s="47" t="s">
        <v>829</v>
      </c>
      <c r="I120" s="43" t="s">
        <v>1981</v>
      </c>
      <c r="K120" s="151" t="s">
        <v>2254</v>
      </c>
      <c r="L120" s="78" t="e">
        <f t="shared" si="2"/>
        <v>#NAME?</v>
      </c>
      <c r="M120" s="78" t="e">
        <f t="shared" si="3"/>
        <v>#NAME?</v>
      </c>
      <c r="N120" s="86" t="s">
        <v>473</v>
      </c>
      <c r="Z120" s="6"/>
    </row>
    <row r="121" spans="1:25" ht="12.75">
      <c r="A121" s="86" t="s">
        <v>138</v>
      </c>
      <c r="B121" s="22">
        <v>145762.5</v>
      </c>
      <c r="C121" s="82" t="s">
        <v>1344</v>
      </c>
      <c r="D121" s="42" t="s">
        <v>470</v>
      </c>
      <c r="E121" s="87" t="s">
        <v>465</v>
      </c>
      <c r="F121" s="80" t="s">
        <v>263</v>
      </c>
      <c r="G121" s="79" t="s">
        <v>2678</v>
      </c>
      <c r="K121" s="151" t="s">
        <v>2677</v>
      </c>
      <c r="L121" s="78" t="e">
        <f t="shared" si="2"/>
        <v>#NAME?</v>
      </c>
      <c r="M121" s="78" t="e">
        <f t="shared" si="3"/>
        <v>#NAME?</v>
      </c>
      <c r="N121" s="86" t="s">
        <v>473</v>
      </c>
      <c r="P121" s="209" t="s">
        <v>1492</v>
      </c>
      <c r="Y121" s="37"/>
    </row>
    <row r="122" spans="1:25" ht="12.75">
      <c r="A122" s="86" t="s">
        <v>153</v>
      </c>
      <c r="B122" s="22">
        <v>145775</v>
      </c>
      <c r="C122" s="82" t="s">
        <v>1344</v>
      </c>
      <c r="D122" s="42" t="s">
        <v>501</v>
      </c>
      <c r="E122" s="87" t="s">
        <v>465</v>
      </c>
      <c r="F122" s="80" t="s">
        <v>32</v>
      </c>
      <c r="G122" s="13" t="s">
        <v>1927</v>
      </c>
      <c r="K122" s="151" t="s">
        <v>1925</v>
      </c>
      <c r="L122" s="78" t="e">
        <f t="shared" si="2"/>
        <v>#NAME?</v>
      </c>
      <c r="M122" s="78" t="e">
        <f t="shared" si="3"/>
        <v>#NAME?</v>
      </c>
      <c r="N122" s="86" t="s">
        <v>473</v>
      </c>
      <c r="P122" s="81" t="s">
        <v>1926</v>
      </c>
      <c r="Y122" s="37"/>
    </row>
    <row r="123" spans="1:25" ht="12.75">
      <c r="A123" s="32" t="s">
        <v>153</v>
      </c>
      <c r="B123" s="33">
        <v>145775</v>
      </c>
      <c r="C123" s="82" t="s">
        <v>1344</v>
      </c>
      <c r="D123" s="205" t="s">
        <v>502</v>
      </c>
      <c r="E123" s="34" t="s">
        <v>465</v>
      </c>
      <c r="F123" s="34" t="s">
        <v>263</v>
      </c>
      <c r="G123" s="32" t="s">
        <v>262</v>
      </c>
      <c r="K123" s="151"/>
      <c r="L123" s="78" t="e">
        <f t="shared" si="2"/>
        <v>#NAME?</v>
      </c>
      <c r="M123" s="78" t="e">
        <f t="shared" si="3"/>
        <v>#NAME?</v>
      </c>
      <c r="N123" s="37" t="s">
        <v>473</v>
      </c>
      <c r="O123" s="37"/>
      <c r="P123" s="209" t="s">
        <v>1492</v>
      </c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6" ht="12.75">
      <c r="A124" s="32" t="s">
        <v>41</v>
      </c>
      <c r="B124" s="33">
        <v>145787.5</v>
      </c>
      <c r="C124" s="82" t="s">
        <v>1344</v>
      </c>
      <c r="D124" s="34" t="s">
        <v>470</v>
      </c>
      <c r="E124" s="34" t="s">
        <v>465</v>
      </c>
      <c r="F124" s="34" t="s">
        <v>32</v>
      </c>
      <c r="G124" s="32" t="s">
        <v>259</v>
      </c>
      <c r="K124" s="151" t="s">
        <v>1323</v>
      </c>
      <c r="L124" s="78" t="e">
        <f t="shared" si="2"/>
        <v>#NAME?</v>
      </c>
      <c r="M124" s="78" t="e">
        <f t="shared" si="3"/>
        <v>#NAME?</v>
      </c>
      <c r="N124" s="37" t="s">
        <v>473</v>
      </c>
      <c r="P124" s="209" t="s">
        <v>1492</v>
      </c>
      <c r="Q124" s="37"/>
      <c r="R124" s="37"/>
      <c r="S124" s="37"/>
      <c r="T124" s="37"/>
      <c r="U124" s="37"/>
      <c r="V124" s="37"/>
      <c r="W124" s="37"/>
      <c r="X124" s="37"/>
      <c r="Z124" s="6"/>
    </row>
    <row r="125" spans="1:26" ht="12.75">
      <c r="A125" s="32" t="s">
        <v>41</v>
      </c>
      <c r="B125" s="33">
        <v>145787.5</v>
      </c>
      <c r="C125" s="82" t="s">
        <v>1344</v>
      </c>
      <c r="D125" s="44" t="s">
        <v>2691</v>
      </c>
      <c r="E125" s="34" t="s">
        <v>465</v>
      </c>
      <c r="F125" s="34" t="s">
        <v>263</v>
      </c>
      <c r="G125" s="13" t="s">
        <v>265</v>
      </c>
      <c r="J125" s="86" t="s">
        <v>1065</v>
      </c>
      <c r="K125" s="151" t="s">
        <v>923</v>
      </c>
      <c r="L125" s="78" t="e">
        <f t="shared" si="2"/>
        <v>#NAME?</v>
      </c>
      <c r="M125" s="78" t="e">
        <f t="shared" si="3"/>
        <v>#NAME?</v>
      </c>
      <c r="N125" s="37" t="s">
        <v>473</v>
      </c>
      <c r="O125" s="37"/>
      <c r="P125" s="81" t="s">
        <v>1215</v>
      </c>
      <c r="Y125" s="37"/>
      <c r="Z125" s="6"/>
    </row>
    <row r="126" spans="1:26" ht="12.75">
      <c r="A126" s="86" t="s">
        <v>274</v>
      </c>
      <c r="B126" s="22">
        <v>430012.5</v>
      </c>
      <c r="C126" s="31" t="s">
        <v>53</v>
      </c>
      <c r="E126" s="87" t="s">
        <v>465</v>
      </c>
      <c r="F126" s="80" t="s">
        <v>28</v>
      </c>
      <c r="G126" s="79" t="s">
        <v>2490</v>
      </c>
      <c r="K126" s="151" t="s">
        <v>2491</v>
      </c>
      <c r="L126" s="78" t="e">
        <f t="shared" si="2"/>
        <v>#NAME?</v>
      </c>
      <c r="M126" s="78" t="e">
        <f t="shared" si="3"/>
        <v>#NAME?</v>
      </c>
      <c r="N126" s="86" t="s">
        <v>473</v>
      </c>
      <c r="P126" s="81" t="s">
        <v>2492</v>
      </c>
      <c r="Y126" s="37"/>
      <c r="Z126" s="6"/>
    </row>
    <row r="127" spans="1:16" ht="12.75">
      <c r="A127" s="45" t="s">
        <v>30</v>
      </c>
      <c r="B127" s="22">
        <v>430025</v>
      </c>
      <c r="C127" s="31" t="s">
        <v>1</v>
      </c>
      <c r="D127" s="8" t="s">
        <v>501</v>
      </c>
      <c r="E127" s="31" t="s">
        <v>465</v>
      </c>
      <c r="F127" s="34" t="s">
        <v>32</v>
      </c>
      <c r="G127" s="13" t="s">
        <v>31</v>
      </c>
      <c r="H127" s="46" t="s">
        <v>830</v>
      </c>
      <c r="I127" s="29">
        <v>369040</v>
      </c>
      <c r="J127" s="81" t="s">
        <v>1283</v>
      </c>
      <c r="K127" s="151" t="s">
        <v>1321</v>
      </c>
      <c r="L127" s="78" t="e">
        <f t="shared" si="2"/>
        <v>#NAME?</v>
      </c>
      <c r="M127" s="78" t="e">
        <f t="shared" si="3"/>
        <v>#NAME?</v>
      </c>
      <c r="N127" s="37" t="s">
        <v>473</v>
      </c>
      <c r="O127" s="37"/>
      <c r="P127" s="81" t="s">
        <v>1285</v>
      </c>
    </row>
    <row r="128" spans="1:25" ht="12.75">
      <c r="A128" s="45" t="s">
        <v>30</v>
      </c>
      <c r="B128" s="22">
        <v>430025</v>
      </c>
      <c r="C128" s="31" t="s">
        <v>1</v>
      </c>
      <c r="D128" s="31" t="s">
        <v>470</v>
      </c>
      <c r="E128" s="31" t="s">
        <v>465</v>
      </c>
      <c r="F128" s="34" t="s">
        <v>263</v>
      </c>
      <c r="G128" s="32" t="s">
        <v>266</v>
      </c>
      <c r="K128" s="151" t="s">
        <v>922</v>
      </c>
      <c r="L128" s="78" t="e">
        <f t="shared" si="2"/>
        <v>#NAME?</v>
      </c>
      <c r="M128" s="78" t="e">
        <f t="shared" si="3"/>
        <v>#NAME?</v>
      </c>
      <c r="N128" s="37" t="s">
        <v>473</v>
      </c>
      <c r="P128" s="209" t="s">
        <v>1492</v>
      </c>
      <c r="Y128" s="37"/>
    </row>
    <row r="129" spans="1:16" ht="12.75">
      <c r="A129" s="45" t="s">
        <v>185</v>
      </c>
      <c r="B129" s="22">
        <v>430037.5</v>
      </c>
      <c r="C129" s="31" t="s">
        <v>1</v>
      </c>
      <c r="D129" s="8" t="s">
        <v>490</v>
      </c>
      <c r="E129" s="31" t="s">
        <v>465</v>
      </c>
      <c r="F129" s="34" t="s">
        <v>263</v>
      </c>
      <c r="G129" s="13" t="s">
        <v>267</v>
      </c>
      <c r="J129" s="37" t="s">
        <v>566</v>
      </c>
      <c r="K129" s="151" t="s">
        <v>1080</v>
      </c>
      <c r="L129" s="78" t="e">
        <f t="shared" si="2"/>
        <v>#NAME?</v>
      </c>
      <c r="M129" s="78" t="e">
        <f t="shared" si="3"/>
        <v>#NAME?</v>
      </c>
      <c r="N129" s="37" t="s">
        <v>473</v>
      </c>
      <c r="P129" s="81" t="s">
        <v>1146</v>
      </c>
    </row>
    <row r="130" spans="1:26" ht="12.75">
      <c r="A130" s="45" t="s">
        <v>57</v>
      </c>
      <c r="B130" s="22">
        <v>430050</v>
      </c>
      <c r="C130" s="31" t="s">
        <v>1</v>
      </c>
      <c r="D130" s="8" t="s">
        <v>470</v>
      </c>
      <c r="E130" s="31" t="s">
        <v>465</v>
      </c>
      <c r="F130" s="34" t="s">
        <v>32</v>
      </c>
      <c r="G130" s="103" t="s">
        <v>257</v>
      </c>
      <c r="H130" s="47" t="s">
        <v>829</v>
      </c>
      <c r="I130" s="43" t="s">
        <v>2197</v>
      </c>
      <c r="K130" s="151" t="s">
        <v>1307</v>
      </c>
      <c r="L130" s="78" t="e">
        <f aca="true" t="shared" si="4" ref="L130:L193">KmHomeLoc2DxLoc(PontiHomeLoc,K130)</f>
        <v>#NAME?</v>
      </c>
      <c r="M130" s="78" t="e">
        <f aca="true" t="shared" si="5" ref="M130:M193">BearingHomeLoc2DxLoc(PontiHomeLoc,K130)</f>
        <v>#NAME?</v>
      </c>
      <c r="N130" s="37" t="s">
        <v>473</v>
      </c>
      <c r="O130" s="37"/>
      <c r="P130" s="159" t="s">
        <v>1495</v>
      </c>
      <c r="Q130" s="37"/>
      <c r="R130" s="37"/>
      <c r="S130" s="37"/>
      <c r="T130" s="37"/>
      <c r="U130" s="37"/>
      <c r="V130" s="37"/>
      <c r="W130" s="37"/>
      <c r="X130" s="37"/>
      <c r="Y130" s="37"/>
      <c r="Z130" s="6"/>
    </row>
    <row r="131" spans="1:25" ht="12.75">
      <c r="A131" s="86" t="s">
        <v>63</v>
      </c>
      <c r="B131" s="22">
        <v>430062.5</v>
      </c>
      <c r="C131" s="83" t="s">
        <v>53</v>
      </c>
      <c r="D131" s="42" t="s">
        <v>501</v>
      </c>
      <c r="E131" s="87" t="s">
        <v>465</v>
      </c>
      <c r="F131" s="80" t="s">
        <v>32</v>
      </c>
      <c r="G131" s="13" t="s">
        <v>2788</v>
      </c>
      <c r="K131" s="151" t="s">
        <v>1949</v>
      </c>
      <c r="L131" s="78" t="e">
        <f t="shared" si="4"/>
        <v>#NAME?</v>
      </c>
      <c r="M131" s="78" t="e">
        <f t="shared" si="5"/>
        <v>#NAME?</v>
      </c>
      <c r="N131" s="86" t="s">
        <v>473</v>
      </c>
      <c r="P131" s="81" t="s">
        <v>1284</v>
      </c>
      <c r="Y131" s="37"/>
    </row>
    <row r="132" spans="1:26" ht="12.75">
      <c r="A132" s="45" t="s">
        <v>38</v>
      </c>
      <c r="B132" s="22">
        <v>430075</v>
      </c>
      <c r="C132" s="31" t="s">
        <v>1</v>
      </c>
      <c r="D132" s="8" t="s">
        <v>2692</v>
      </c>
      <c r="E132" s="31" t="s">
        <v>465</v>
      </c>
      <c r="F132" s="82" t="s">
        <v>263</v>
      </c>
      <c r="G132" s="13" t="s">
        <v>856</v>
      </c>
      <c r="J132" s="81" t="s">
        <v>1065</v>
      </c>
      <c r="K132" s="151" t="s">
        <v>923</v>
      </c>
      <c r="L132" s="78" t="e">
        <f t="shared" si="4"/>
        <v>#NAME?</v>
      </c>
      <c r="M132" s="78" t="e">
        <f t="shared" si="5"/>
        <v>#NAME?</v>
      </c>
      <c r="N132" s="37" t="s">
        <v>473</v>
      </c>
      <c r="P132" s="81" t="s">
        <v>1215</v>
      </c>
      <c r="Q132" s="37"/>
      <c r="R132" s="37"/>
      <c r="S132" s="37"/>
      <c r="T132" s="37"/>
      <c r="U132" s="37"/>
      <c r="V132" s="37"/>
      <c r="W132" s="37"/>
      <c r="X132" s="37"/>
      <c r="Z132" s="6"/>
    </row>
    <row r="133" spans="1:25" ht="12.75">
      <c r="A133" s="45" t="s">
        <v>180</v>
      </c>
      <c r="B133" s="22">
        <v>430100</v>
      </c>
      <c r="C133" s="31" t="s">
        <v>1</v>
      </c>
      <c r="D133" s="31" t="s">
        <v>470</v>
      </c>
      <c r="E133" s="31" t="s">
        <v>465</v>
      </c>
      <c r="F133" s="34" t="s">
        <v>28</v>
      </c>
      <c r="G133" s="32" t="s">
        <v>255</v>
      </c>
      <c r="K133" s="151" t="s">
        <v>918</v>
      </c>
      <c r="L133" s="78" t="e">
        <f t="shared" si="4"/>
        <v>#NAME?</v>
      </c>
      <c r="M133" s="78" t="e">
        <f t="shared" si="5"/>
        <v>#NAME?</v>
      </c>
      <c r="N133" s="37" t="s">
        <v>473</v>
      </c>
      <c r="P133" s="86" t="s">
        <v>1242</v>
      </c>
      <c r="Y133" s="37"/>
    </row>
    <row r="134" spans="1:16" ht="12.75">
      <c r="A134" s="45" t="s">
        <v>182</v>
      </c>
      <c r="B134" s="22">
        <v>430125</v>
      </c>
      <c r="C134" s="31" t="s">
        <v>1</v>
      </c>
      <c r="D134" s="8" t="s">
        <v>490</v>
      </c>
      <c r="E134" s="31" t="s">
        <v>465</v>
      </c>
      <c r="F134" s="34" t="s">
        <v>28</v>
      </c>
      <c r="G134" s="13" t="s">
        <v>106</v>
      </c>
      <c r="K134" s="151" t="s">
        <v>1322</v>
      </c>
      <c r="L134" s="78" t="e">
        <f t="shared" si="4"/>
        <v>#NAME?</v>
      </c>
      <c r="M134" s="78" t="e">
        <f t="shared" si="5"/>
        <v>#NAME?</v>
      </c>
      <c r="N134" s="37" t="s">
        <v>473</v>
      </c>
      <c r="P134" s="86" t="s">
        <v>1220</v>
      </c>
    </row>
    <row r="135" spans="1:26" ht="12.75">
      <c r="A135" s="86" t="s">
        <v>16</v>
      </c>
      <c r="B135" s="22">
        <v>430137.5</v>
      </c>
      <c r="C135" s="31" t="s">
        <v>1</v>
      </c>
      <c r="E135" s="87" t="s">
        <v>465</v>
      </c>
      <c r="F135" s="80" t="s">
        <v>32</v>
      </c>
      <c r="G135" s="79" t="s">
        <v>2366</v>
      </c>
      <c r="J135" s="81" t="s">
        <v>470</v>
      </c>
      <c r="K135" s="151" t="s">
        <v>2367</v>
      </c>
      <c r="L135" s="78" t="e">
        <f t="shared" si="4"/>
        <v>#NAME?</v>
      </c>
      <c r="M135" s="78" t="e">
        <f t="shared" si="5"/>
        <v>#NAME?</v>
      </c>
      <c r="N135" s="86" t="s">
        <v>473</v>
      </c>
      <c r="P135" s="81" t="s">
        <v>1988</v>
      </c>
      <c r="Z135" s="6"/>
    </row>
    <row r="136" spans="1:26" ht="12.75">
      <c r="A136" s="45" t="s">
        <v>4</v>
      </c>
      <c r="B136" s="22">
        <v>430150</v>
      </c>
      <c r="C136" s="31" t="s">
        <v>1</v>
      </c>
      <c r="D136" s="8" t="s">
        <v>490</v>
      </c>
      <c r="E136" s="31" t="s">
        <v>465</v>
      </c>
      <c r="F136" s="34" t="s">
        <v>28</v>
      </c>
      <c r="G136" s="13" t="s">
        <v>253</v>
      </c>
      <c r="K136" s="151" t="s">
        <v>1045</v>
      </c>
      <c r="L136" s="78" t="e">
        <f t="shared" si="4"/>
        <v>#NAME?</v>
      </c>
      <c r="M136" s="78" t="e">
        <f t="shared" si="5"/>
        <v>#NAME?</v>
      </c>
      <c r="N136" s="37" t="s">
        <v>473</v>
      </c>
      <c r="O136" s="37"/>
      <c r="P136" s="86" t="s">
        <v>1220</v>
      </c>
      <c r="Z136" s="6"/>
    </row>
    <row r="137" spans="1:26" ht="12.75">
      <c r="A137" s="45" t="s">
        <v>13</v>
      </c>
      <c r="B137" s="22">
        <v>430175</v>
      </c>
      <c r="C137" s="31" t="s">
        <v>1</v>
      </c>
      <c r="D137" s="31" t="s">
        <v>470</v>
      </c>
      <c r="E137" s="31" t="s">
        <v>465</v>
      </c>
      <c r="F137" s="34" t="s">
        <v>28</v>
      </c>
      <c r="G137" s="79" t="s">
        <v>2227</v>
      </c>
      <c r="K137" s="151" t="s">
        <v>919</v>
      </c>
      <c r="L137" s="78" t="e">
        <f t="shared" si="4"/>
        <v>#NAME?</v>
      </c>
      <c r="M137" s="78" t="e">
        <f t="shared" si="5"/>
        <v>#NAME?</v>
      </c>
      <c r="N137" s="37" t="s">
        <v>473</v>
      </c>
      <c r="O137" s="37"/>
      <c r="P137" s="81" t="s">
        <v>1557</v>
      </c>
      <c r="Q137" s="37"/>
      <c r="R137" s="37"/>
      <c r="S137" s="37"/>
      <c r="T137" s="37"/>
      <c r="U137" s="37"/>
      <c r="V137" s="37"/>
      <c r="W137" s="37"/>
      <c r="X137" s="37"/>
      <c r="Z137" s="6"/>
    </row>
    <row r="138" spans="1:26" ht="12.75">
      <c r="A138" s="45" t="s">
        <v>13</v>
      </c>
      <c r="B138" s="22">
        <v>430175</v>
      </c>
      <c r="C138" s="31" t="s">
        <v>1</v>
      </c>
      <c r="D138" s="8" t="s">
        <v>490</v>
      </c>
      <c r="E138" s="31" t="s">
        <v>465</v>
      </c>
      <c r="F138" s="34" t="s">
        <v>108</v>
      </c>
      <c r="G138" s="13" t="s">
        <v>260</v>
      </c>
      <c r="K138" s="151" t="s">
        <v>891</v>
      </c>
      <c r="L138" s="78" t="e">
        <f t="shared" si="4"/>
        <v>#NAME?</v>
      </c>
      <c r="M138" s="78" t="e">
        <f t="shared" si="5"/>
        <v>#NAME?</v>
      </c>
      <c r="N138" s="37" t="s">
        <v>473</v>
      </c>
      <c r="O138" s="37"/>
      <c r="P138" s="81" t="s">
        <v>2496</v>
      </c>
      <c r="Z138" s="6"/>
    </row>
    <row r="139" spans="1:25" ht="12.75">
      <c r="A139" s="45" t="s">
        <v>13</v>
      </c>
      <c r="B139" s="22">
        <v>430175</v>
      </c>
      <c r="C139" s="31" t="s">
        <v>1</v>
      </c>
      <c r="D139" s="182" t="s">
        <v>798</v>
      </c>
      <c r="E139" s="31" t="s">
        <v>465</v>
      </c>
      <c r="F139" s="34" t="s">
        <v>263</v>
      </c>
      <c r="G139" s="13" t="s">
        <v>265</v>
      </c>
      <c r="K139" s="151" t="s">
        <v>923</v>
      </c>
      <c r="L139" s="78" t="e">
        <f t="shared" si="4"/>
        <v>#NAME?</v>
      </c>
      <c r="M139" s="78" t="e">
        <f t="shared" si="5"/>
        <v>#NAME?</v>
      </c>
      <c r="N139" s="37" t="s">
        <v>473</v>
      </c>
      <c r="O139" s="37"/>
      <c r="P139" s="86" t="s">
        <v>1215</v>
      </c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:25" ht="12.75">
      <c r="A140" s="86" t="s">
        <v>76</v>
      </c>
      <c r="B140" s="22">
        <v>430187.5</v>
      </c>
      <c r="C140" s="87" t="s">
        <v>2507</v>
      </c>
      <c r="D140" s="182" t="s">
        <v>798</v>
      </c>
      <c r="E140" s="87" t="s">
        <v>465</v>
      </c>
      <c r="F140" s="80" t="s">
        <v>28</v>
      </c>
      <c r="G140" s="13" t="s">
        <v>2508</v>
      </c>
      <c r="K140" s="151" t="s">
        <v>2022</v>
      </c>
      <c r="L140" s="78" t="e">
        <f t="shared" si="4"/>
        <v>#NAME?</v>
      </c>
      <c r="M140" s="78" t="e">
        <f t="shared" si="5"/>
        <v>#NAME?</v>
      </c>
      <c r="N140" s="86" t="s">
        <v>473</v>
      </c>
      <c r="P140" s="81" t="s">
        <v>1964</v>
      </c>
      <c r="R140" s="37"/>
      <c r="S140" s="37"/>
      <c r="T140" s="37"/>
      <c r="U140" s="37"/>
      <c r="V140" s="37"/>
      <c r="W140" s="37"/>
      <c r="X140" s="37"/>
      <c r="Y140" s="37"/>
    </row>
    <row r="141" spans="1:25" ht="12.75">
      <c r="A141" s="86" t="s">
        <v>2808</v>
      </c>
      <c r="B141" s="22">
        <v>430187.5</v>
      </c>
      <c r="C141" s="83" t="s">
        <v>53</v>
      </c>
      <c r="D141" s="42" t="s">
        <v>501</v>
      </c>
      <c r="E141" s="87" t="s">
        <v>465</v>
      </c>
      <c r="F141" s="80" t="s">
        <v>28</v>
      </c>
      <c r="G141" s="79" t="s">
        <v>2809</v>
      </c>
      <c r="K141" s="151" t="s">
        <v>2810</v>
      </c>
      <c r="L141" s="78" t="e">
        <f t="shared" si="4"/>
        <v>#NAME?</v>
      </c>
      <c r="M141" s="78" t="e">
        <f t="shared" si="5"/>
        <v>#NAME?</v>
      </c>
      <c r="N141" s="86" t="s">
        <v>473</v>
      </c>
      <c r="P141" s="81" t="s">
        <v>2811</v>
      </c>
      <c r="R141" s="37"/>
      <c r="S141" s="37"/>
      <c r="T141" s="37"/>
      <c r="U141" s="37"/>
      <c r="V141" s="37"/>
      <c r="W141" s="37"/>
      <c r="X141" s="37"/>
      <c r="Y141" s="37"/>
    </row>
    <row r="142" spans="1:16" ht="12.75">
      <c r="A142" s="86" t="s">
        <v>598</v>
      </c>
      <c r="B142" s="22">
        <v>430212.5</v>
      </c>
      <c r="C142" s="31" t="s">
        <v>1</v>
      </c>
      <c r="E142" s="87" t="s">
        <v>465</v>
      </c>
      <c r="F142" s="80" t="s">
        <v>28</v>
      </c>
      <c r="G142" s="79" t="s">
        <v>2403</v>
      </c>
      <c r="H142" s="47" t="s">
        <v>829</v>
      </c>
      <c r="I142" s="43" t="s">
        <v>2404</v>
      </c>
      <c r="K142" s="151" t="s">
        <v>919</v>
      </c>
      <c r="L142" s="78" t="e">
        <f t="shared" si="4"/>
        <v>#NAME?</v>
      </c>
      <c r="M142" s="78" t="e">
        <f t="shared" si="5"/>
        <v>#NAME?</v>
      </c>
      <c r="N142" s="86" t="s">
        <v>473</v>
      </c>
      <c r="P142" s="81" t="s">
        <v>2405</v>
      </c>
    </row>
    <row r="143" spans="1:26" ht="12.75">
      <c r="A143" s="45" t="s">
        <v>26</v>
      </c>
      <c r="B143" s="22">
        <v>430225</v>
      </c>
      <c r="C143" s="31" t="s">
        <v>1</v>
      </c>
      <c r="D143" s="8" t="s">
        <v>490</v>
      </c>
      <c r="E143" s="31" t="s">
        <v>465</v>
      </c>
      <c r="F143" s="164" t="s">
        <v>28</v>
      </c>
      <c r="G143" s="163" t="s">
        <v>27</v>
      </c>
      <c r="H143" s="46" t="s">
        <v>830</v>
      </c>
      <c r="I143" s="80" t="s">
        <v>1095</v>
      </c>
      <c r="J143" s="26" t="s">
        <v>27</v>
      </c>
      <c r="K143" s="151" t="s">
        <v>1364</v>
      </c>
      <c r="L143" s="78" t="e">
        <f t="shared" si="4"/>
        <v>#NAME?</v>
      </c>
      <c r="M143" s="78" t="e">
        <f t="shared" si="5"/>
        <v>#NAME?</v>
      </c>
      <c r="N143" s="37" t="s">
        <v>473</v>
      </c>
      <c r="O143" s="37"/>
      <c r="P143" s="81" t="s">
        <v>1278</v>
      </c>
      <c r="Z143" s="6"/>
    </row>
    <row r="144" spans="1:26" ht="12.75">
      <c r="A144" s="45" t="s">
        <v>26</v>
      </c>
      <c r="B144" s="22">
        <v>430225</v>
      </c>
      <c r="C144" s="31" t="s">
        <v>1</v>
      </c>
      <c r="D144" s="31" t="s">
        <v>470</v>
      </c>
      <c r="E144" s="31" t="s">
        <v>465</v>
      </c>
      <c r="F144" s="34" t="s">
        <v>32</v>
      </c>
      <c r="G144" s="79" t="s">
        <v>855</v>
      </c>
      <c r="H144" s="46" t="s">
        <v>830</v>
      </c>
      <c r="I144" s="29">
        <v>285348</v>
      </c>
      <c r="K144" s="151" t="s">
        <v>921</v>
      </c>
      <c r="L144" s="78" t="e">
        <f t="shared" si="4"/>
        <v>#NAME?</v>
      </c>
      <c r="M144" s="78" t="e">
        <f t="shared" si="5"/>
        <v>#NAME?</v>
      </c>
      <c r="N144" s="37" t="s">
        <v>473</v>
      </c>
      <c r="O144" s="37"/>
      <c r="P144" s="209" t="s">
        <v>1492</v>
      </c>
      <c r="Y144" s="37"/>
      <c r="Z144" s="6"/>
    </row>
    <row r="145" spans="1:26" ht="12.75">
      <c r="A145" s="86" t="s">
        <v>94</v>
      </c>
      <c r="B145" s="22">
        <v>430262.5</v>
      </c>
      <c r="C145" s="31" t="s">
        <v>1</v>
      </c>
      <c r="D145" s="42" t="s">
        <v>470</v>
      </c>
      <c r="E145" s="87" t="s">
        <v>465</v>
      </c>
      <c r="F145" s="80" t="s">
        <v>32</v>
      </c>
      <c r="G145" s="79" t="s">
        <v>2159</v>
      </c>
      <c r="H145" s="47" t="s">
        <v>829</v>
      </c>
      <c r="I145" s="43" t="s">
        <v>2158</v>
      </c>
      <c r="K145" s="151" t="s">
        <v>2160</v>
      </c>
      <c r="L145" s="78" t="e">
        <f t="shared" si="4"/>
        <v>#NAME?</v>
      </c>
      <c r="M145" s="78" t="e">
        <f t="shared" si="5"/>
        <v>#NAME?</v>
      </c>
      <c r="N145" s="86" t="s">
        <v>473</v>
      </c>
      <c r="P145" s="81" t="s">
        <v>1284</v>
      </c>
      <c r="R145" s="37"/>
      <c r="S145" s="37"/>
      <c r="T145" s="37"/>
      <c r="U145" s="37"/>
      <c r="V145" s="37"/>
      <c r="W145" s="37"/>
      <c r="X145" s="37"/>
      <c r="Z145" s="6"/>
    </row>
    <row r="146" spans="1:25" ht="12.75">
      <c r="A146" s="86" t="s">
        <v>1729</v>
      </c>
      <c r="B146" s="22">
        <v>430287.5</v>
      </c>
      <c r="C146" s="31" t="s">
        <v>1</v>
      </c>
      <c r="D146" s="8" t="s">
        <v>490</v>
      </c>
      <c r="E146" s="87" t="s">
        <v>465</v>
      </c>
      <c r="F146" s="80" t="s">
        <v>32</v>
      </c>
      <c r="G146" s="13" t="s">
        <v>1731</v>
      </c>
      <c r="K146" s="151" t="s">
        <v>1730</v>
      </c>
      <c r="L146" s="78" t="e">
        <f t="shared" si="4"/>
        <v>#NAME?</v>
      </c>
      <c r="M146" s="78" t="e">
        <f t="shared" si="5"/>
        <v>#NAME?</v>
      </c>
      <c r="N146" s="86" t="s">
        <v>473</v>
      </c>
      <c r="P146" s="81" t="s">
        <v>1988</v>
      </c>
      <c r="Y146" s="37"/>
    </row>
    <row r="147" spans="1:25" ht="12.75">
      <c r="A147" s="86" t="s">
        <v>83</v>
      </c>
      <c r="B147" s="22">
        <v>430300</v>
      </c>
      <c r="C147" s="83" t="s">
        <v>53</v>
      </c>
      <c r="E147" s="87" t="s">
        <v>465</v>
      </c>
      <c r="F147" s="80" t="s">
        <v>108</v>
      </c>
      <c r="G147" s="79" t="s">
        <v>260</v>
      </c>
      <c r="H147" s="47" t="s">
        <v>829</v>
      </c>
      <c r="I147" s="43" t="s">
        <v>2655</v>
      </c>
      <c r="K147" s="151" t="s">
        <v>2656</v>
      </c>
      <c r="L147" s="78" t="e">
        <f t="shared" si="4"/>
        <v>#NAME?</v>
      </c>
      <c r="M147" s="78" t="e">
        <f t="shared" si="5"/>
        <v>#NAME?</v>
      </c>
      <c r="N147" s="86" t="s">
        <v>473</v>
      </c>
      <c r="P147" s="81" t="s">
        <v>2211</v>
      </c>
      <c r="Y147" s="37"/>
    </row>
    <row r="148" spans="1:25" ht="12.75">
      <c r="A148" s="45" t="s">
        <v>443</v>
      </c>
      <c r="B148" s="22">
        <v>430312.5</v>
      </c>
      <c r="C148" s="31" t="s">
        <v>1</v>
      </c>
      <c r="D148" s="8" t="s">
        <v>501</v>
      </c>
      <c r="E148" s="31" t="s">
        <v>465</v>
      </c>
      <c r="F148" s="34" t="s">
        <v>32</v>
      </c>
      <c r="G148" s="13" t="s">
        <v>31</v>
      </c>
      <c r="H148" s="219" t="s">
        <v>470</v>
      </c>
      <c r="I148" s="80" t="s">
        <v>470</v>
      </c>
      <c r="J148" s="81" t="s">
        <v>566</v>
      </c>
      <c r="K148" s="151" t="s">
        <v>1321</v>
      </c>
      <c r="L148" s="78" t="e">
        <f t="shared" si="4"/>
        <v>#NAME?</v>
      </c>
      <c r="M148" s="78" t="e">
        <f t="shared" si="5"/>
        <v>#NAME?</v>
      </c>
      <c r="N148" s="37" t="s">
        <v>473</v>
      </c>
      <c r="P148" s="81" t="s">
        <v>1511</v>
      </c>
      <c r="Y148" s="37"/>
    </row>
    <row r="149" spans="1:25" ht="12.75">
      <c r="A149" s="86" t="s">
        <v>437</v>
      </c>
      <c r="B149" s="22">
        <v>430362.5</v>
      </c>
      <c r="C149" s="31" t="s">
        <v>53</v>
      </c>
      <c r="D149" s="42" t="s">
        <v>501</v>
      </c>
      <c r="E149" s="87" t="s">
        <v>1962</v>
      </c>
      <c r="F149" s="80" t="s">
        <v>108</v>
      </c>
      <c r="G149" s="13" t="s">
        <v>1965</v>
      </c>
      <c r="H149" s="46" t="s">
        <v>830</v>
      </c>
      <c r="I149" s="80" t="s">
        <v>2572</v>
      </c>
      <c r="K149" s="151" t="s">
        <v>1963</v>
      </c>
      <c r="L149" s="78" t="e">
        <f t="shared" si="4"/>
        <v>#NAME?</v>
      </c>
      <c r="M149" s="78" t="e">
        <f t="shared" si="5"/>
        <v>#NAME?</v>
      </c>
      <c r="N149" s="86" t="s">
        <v>473</v>
      </c>
      <c r="P149" s="81" t="s">
        <v>1964</v>
      </c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:26" ht="12.75">
      <c r="A150" s="86" t="s">
        <v>122</v>
      </c>
      <c r="B150" s="22">
        <v>430387.5</v>
      </c>
      <c r="C150" s="24" t="s">
        <v>53</v>
      </c>
      <c r="D150" s="42" t="s">
        <v>501</v>
      </c>
      <c r="E150" s="87" t="s">
        <v>465</v>
      </c>
      <c r="F150" s="80" t="s">
        <v>32</v>
      </c>
      <c r="G150" s="13" t="s">
        <v>1991</v>
      </c>
      <c r="K150" s="151" t="s">
        <v>1992</v>
      </c>
      <c r="L150" s="78" t="e">
        <f t="shared" si="4"/>
        <v>#NAME?</v>
      </c>
      <c r="M150" s="78" t="e">
        <f t="shared" si="5"/>
        <v>#NAME?</v>
      </c>
      <c r="N150" s="86" t="s">
        <v>473</v>
      </c>
      <c r="P150" s="81" t="s">
        <v>1926</v>
      </c>
      <c r="Y150" s="37"/>
      <c r="Z150" s="6"/>
    </row>
    <row r="151" spans="1:24" ht="12.75">
      <c r="A151" s="86" t="s">
        <v>322</v>
      </c>
      <c r="B151" s="22">
        <v>430400</v>
      </c>
      <c r="C151" s="83" t="s">
        <v>53</v>
      </c>
      <c r="D151" s="42" t="s">
        <v>501</v>
      </c>
      <c r="E151" s="87" t="s">
        <v>465</v>
      </c>
      <c r="F151" s="80" t="s">
        <v>32</v>
      </c>
      <c r="G151" s="13" t="s">
        <v>1927</v>
      </c>
      <c r="K151" s="151" t="s">
        <v>1925</v>
      </c>
      <c r="L151" s="78" t="e">
        <f t="shared" si="4"/>
        <v>#NAME?</v>
      </c>
      <c r="M151" s="78" t="e">
        <f t="shared" si="5"/>
        <v>#NAME?</v>
      </c>
      <c r="N151" s="86" t="s">
        <v>473</v>
      </c>
      <c r="P151" s="81" t="s">
        <v>1926</v>
      </c>
      <c r="Q151" s="37"/>
      <c r="R151" s="37"/>
      <c r="S151" s="37"/>
      <c r="T151" s="37"/>
      <c r="U151" s="37"/>
      <c r="V151" s="37"/>
      <c r="W151" s="37"/>
      <c r="X151" s="37"/>
    </row>
    <row r="152" spans="1:24" ht="12.75">
      <c r="A152" s="86" t="s">
        <v>322</v>
      </c>
      <c r="B152" s="22">
        <v>430425</v>
      </c>
      <c r="C152" s="31" t="s">
        <v>53</v>
      </c>
      <c r="E152" s="87" t="s">
        <v>465</v>
      </c>
      <c r="F152" s="80" t="s">
        <v>32</v>
      </c>
      <c r="G152" s="79" t="s">
        <v>1927</v>
      </c>
      <c r="K152" s="151" t="s">
        <v>1949</v>
      </c>
      <c r="L152" s="78" t="e">
        <f t="shared" si="4"/>
        <v>#NAME?</v>
      </c>
      <c r="M152" s="78" t="e">
        <f t="shared" si="5"/>
        <v>#NAME?</v>
      </c>
      <c r="N152" s="86" t="s">
        <v>473</v>
      </c>
      <c r="P152" s="81" t="s">
        <v>1926</v>
      </c>
      <c r="Q152" s="37"/>
      <c r="R152" s="37"/>
      <c r="S152" s="37"/>
      <c r="T152" s="37"/>
      <c r="U152" s="37"/>
      <c r="V152" s="37"/>
      <c r="W152" s="37"/>
      <c r="X152" s="37"/>
    </row>
    <row r="153" spans="1:25" ht="12.75">
      <c r="A153" s="86" t="s">
        <v>322</v>
      </c>
      <c r="B153" s="22">
        <v>430450</v>
      </c>
      <c r="C153" s="31" t="s">
        <v>53</v>
      </c>
      <c r="E153" s="87" t="s">
        <v>465</v>
      </c>
      <c r="F153" s="80" t="s">
        <v>28</v>
      </c>
      <c r="G153" s="79" t="s">
        <v>27</v>
      </c>
      <c r="H153" s="47" t="s">
        <v>829</v>
      </c>
      <c r="I153" s="43" t="s">
        <v>2095</v>
      </c>
      <c r="K153" s="151" t="s">
        <v>1120</v>
      </c>
      <c r="L153" s="78" t="e">
        <f t="shared" si="4"/>
        <v>#NAME?</v>
      </c>
      <c r="M153" s="78" t="e">
        <f t="shared" si="5"/>
        <v>#NAME?</v>
      </c>
      <c r="N153" s="86" t="s">
        <v>473</v>
      </c>
      <c r="P153" s="209" t="s">
        <v>1492</v>
      </c>
      <c r="Y153" s="37"/>
    </row>
    <row r="154" spans="1:16" ht="12.75">
      <c r="A154" s="86" t="s">
        <v>322</v>
      </c>
      <c r="B154" s="22">
        <v>430475</v>
      </c>
      <c r="C154" s="31" t="s">
        <v>53</v>
      </c>
      <c r="E154" s="87" t="s">
        <v>465</v>
      </c>
      <c r="F154" s="80" t="s">
        <v>28</v>
      </c>
      <c r="G154" s="79" t="s">
        <v>27</v>
      </c>
      <c r="H154" s="47" t="s">
        <v>829</v>
      </c>
      <c r="I154" s="43" t="s">
        <v>1886</v>
      </c>
      <c r="K154" s="151" t="s">
        <v>2255</v>
      </c>
      <c r="L154" s="78" t="e">
        <f t="shared" si="4"/>
        <v>#NAME?</v>
      </c>
      <c r="M154" s="78" t="e">
        <f t="shared" si="5"/>
        <v>#NAME?</v>
      </c>
      <c r="N154" s="86" t="s">
        <v>473</v>
      </c>
      <c r="P154" s="209" t="s">
        <v>1492</v>
      </c>
    </row>
    <row r="155" spans="1:26" ht="12.75">
      <c r="A155" s="86" t="s">
        <v>322</v>
      </c>
      <c r="B155" s="22">
        <v>430475</v>
      </c>
      <c r="C155" s="87" t="s">
        <v>53</v>
      </c>
      <c r="D155" s="42" t="s">
        <v>501</v>
      </c>
      <c r="E155" s="87" t="s">
        <v>465</v>
      </c>
      <c r="F155" s="80" t="s">
        <v>263</v>
      </c>
      <c r="G155" s="13" t="s">
        <v>1941</v>
      </c>
      <c r="J155" s="81" t="s">
        <v>1064</v>
      </c>
      <c r="K155" s="151"/>
      <c r="L155" s="78" t="e">
        <f t="shared" si="4"/>
        <v>#NAME?</v>
      </c>
      <c r="M155" s="78" t="e">
        <f t="shared" si="5"/>
        <v>#NAME?</v>
      </c>
      <c r="N155" s="86" t="s">
        <v>473</v>
      </c>
      <c r="P155" s="81" t="s">
        <v>1942</v>
      </c>
      <c r="Z155" s="6"/>
    </row>
    <row r="156" spans="1:26" ht="12.75">
      <c r="A156" s="86" t="s">
        <v>322</v>
      </c>
      <c r="B156" s="22">
        <v>430500</v>
      </c>
      <c r="C156" s="24" t="s">
        <v>53</v>
      </c>
      <c r="E156" s="87" t="s">
        <v>465</v>
      </c>
      <c r="F156" s="80" t="s">
        <v>28</v>
      </c>
      <c r="G156" s="79" t="s">
        <v>256</v>
      </c>
      <c r="K156" s="151" t="s">
        <v>2022</v>
      </c>
      <c r="L156" s="78" t="e">
        <f t="shared" si="4"/>
        <v>#NAME?</v>
      </c>
      <c r="M156" s="78" t="e">
        <f t="shared" si="5"/>
        <v>#NAME?</v>
      </c>
      <c r="N156" s="86" t="s">
        <v>473</v>
      </c>
      <c r="P156" s="81" t="s">
        <v>2020</v>
      </c>
      <c r="Q156" s="37"/>
      <c r="R156" s="37"/>
      <c r="S156" s="37"/>
      <c r="T156" s="37"/>
      <c r="U156" s="37"/>
      <c r="V156" s="37"/>
      <c r="W156" s="37"/>
      <c r="X156" s="37"/>
      <c r="Z156" s="6"/>
    </row>
    <row r="157" spans="1:26" ht="12.75">
      <c r="A157" s="93" t="s">
        <v>322</v>
      </c>
      <c r="B157" s="22">
        <v>430525</v>
      </c>
      <c r="C157" s="31" t="s">
        <v>53</v>
      </c>
      <c r="E157" s="87" t="s">
        <v>465</v>
      </c>
      <c r="F157" s="80" t="s">
        <v>263</v>
      </c>
      <c r="G157" s="79" t="s">
        <v>817</v>
      </c>
      <c r="H157" s="47" t="s">
        <v>829</v>
      </c>
      <c r="I157" s="43" t="s">
        <v>2684</v>
      </c>
      <c r="K157" s="151" t="s">
        <v>1079</v>
      </c>
      <c r="L157" s="78" t="e">
        <f t="shared" si="4"/>
        <v>#NAME?</v>
      </c>
      <c r="M157" s="78" t="e">
        <f t="shared" si="5"/>
        <v>#NAME?</v>
      </c>
      <c r="N157" s="86" t="s">
        <v>473</v>
      </c>
      <c r="P157" s="81" t="s">
        <v>1324</v>
      </c>
      <c r="Y157" s="37"/>
      <c r="Z157" s="6"/>
    </row>
    <row r="158" spans="1:16" ht="12.75">
      <c r="A158" s="86" t="s">
        <v>322</v>
      </c>
      <c r="B158" s="22">
        <v>430575</v>
      </c>
      <c r="C158" s="31" t="s">
        <v>53</v>
      </c>
      <c r="D158" s="42" t="s">
        <v>501</v>
      </c>
      <c r="E158" s="87" t="s">
        <v>465</v>
      </c>
      <c r="F158" s="80" t="s">
        <v>28</v>
      </c>
      <c r="G158" s="13" t="s">
        <v>2504</v>
      </c>
      <c r="K158" s="151" t="s">
        <v>2505</v>
      </c>
      <c r="L158" s="78" t="e">
        <f t="shared" si="4"/>
        <v>#NAME?</v>
      </c>
      <c r="M158" s="78" t="e">
        <f t="shared" si="5"/>
        <v>#NAME?</v>
      </c>
      <c r="N158" s="86" t="s">
        <v>473</v>
      </c>
      <c r="P158" s="81" t="s">
        <v>1964</v>
      </c>
    </row>
    <row r="159" spans="1:16" ht="12.75">
      <c r="A159" s="86" t="s">
        <v>322</v>
      </c>
      <c r="B159" s="22">
        <v>430600</v>
      </c>
      <c r="C159" s="31" t="s">
        <v>53</v>
      </c>
      <c r="D159" s="42" t="s">
        <v>501</v>
      </c>
      <c r="E159" s="87" t="s">
        <v>465</v>
      </c>
      <c r="F159" s="80" t="s">
        <v>28</v>
      </c>
      <c r="G159" s="13" t="s">
        <v>2736</v>
      </c>
      <c r="K159" s="151" t="s">
        <v>2511</v>
      </c>
      <c r="L159" s="78" t="e">
        <f t="shared" si="4"/>
        <v>#NAME?</v>
      </c>
      <c r="M159" s="78" t="e">
        <f t="shared" si="5"/>
        <v>#NAME?</v>
      </c>
      <c r="N159" s="86" t="s">
        <v>473</v>
      </c>
      <c r="P159" s="81" t="s">
        <v>1964</v>
      </c>
    </row>
    <row r="160" spans="1:26" ht="12.75">
      <c r="A160" s="86" t="s">
        <v>322</v>
      </c>
      <c r="B160" s="22">
        <v>430600</v>
      </c>
      <c r="C160" s="31" t="s">
        <v>53</v>
      </c>
      <c r="D160" s="42" t="s">
        <v>501</v>
      </c>
      <c r="E160" s="87" t="s">
        <v>465</v>
      </c>
      <c r="F160" s="80" t="s">
        <v>28</v>
      </c>
      <c r="G160" s="13" t="s">
        <v>256</v>
      </c>
      <c r="K160" s="151" t="s">
        <v>2022</v>
      </c>
      <c r="L160" s="78" t="e">
        <f t="shared" si="4"/>
        <v>#NAME?</v>
      </c>
      <c r="M160" s="78" t="e">
        <f t="shared" si="5"/>
        <v>#NAME?</v>
      </c>
      <c r="N160" s="86" t="s">
        <v>473</v>
      </c>
      <c r="P160" s="81" t="s">
        <v>1964</v>
      </c>
      <c r="Z160" s="6"/>
    </row>
    <row r="161" spans="1:25" ht="12.75">
      <c r="A161" s="86" t="s">
        <v>322</v>
      </c>
      <c r="B161" s="22">
        <v>430912.5</v>
      </c>
      <c r="C161" s="24" t="s">
        <v>53</v>
      </c>
      <c r="E161" s="87" t="s">
        <v>465</v>
      </c>
      <c r="F161" s="80" t="s">
        <v>28</v>
      </c>
      <c r="G161" s="79" t="s">
        <v>2133</v>
      </c>
      <c r="H161" s="47" t="s">
        <v>829</v>
      </c>
      <c r="I161" s="43" t="s">
        <v>2134</v>
      </c>
      <c r="K161" s="151" t="s">
        <v>2136</v>
      </c>
      <c r="L161" s="78" t="e">
        <f t="shared" si="4"/>
        <v>#NAME?</v>
      </c>
      <c r="M161" s="78" t="e">
        <f t="shared" si="5"/>
        <v>#NAME?</v>
      </c>
      <c r="N161" s="86" t="s">
        <v>473</v>
      </c>
      <c r="P161" s="81" t="s">
        <v>2135</v>
      </c>
      <c r="Y161" s="37"/>
    </row>
    <row r="162" spans="1:16" ht="12.75">
      <c r="A162" s="45" t="s">
        <v>188</v>
      </c>
      <c r="B162" s="22">
        <v>431225</v>
      </c>
      <c r="C162" s="31" t="s">
        <v>1</v>
      </c>
      <c r="D162" s="31" t="s">
        <v>502</v>
      </c>
      <c r="E162" s="31" t="s">
        <v>465</v>
      </c>
      <c r="F162" s="34" t="s">
        <v>263</v>
      </c>
      <c r="G162" s="16" t="s">
        <v>267</v>
      </c>
      <c r="H162" s="17" t="s">
        <v>831</v>
      </c>
      <c r="K162" s="151" t="s">
        <v>1080</v>
      </c>
      <c r="L162" s="78" t="e">
        <f t="shared" si="4"/>
        <v>#NAME?</v>
      </c>
      <c r="M162" s="78" t="e">
        <f t="shared" si="5"/>
        <v>#NAME?</v>
      </c>
      <c r="N162" s="37" t="s">
        <v>473</v>
      </c>
      <c r="P162" s="86" t="s">
        <v>1482</v>
      </c>
    </row>
    <row r="163" spans="1:26" ht="12.75">
      <c r="A163" s="45" t="s">
        <v>271</v>
      </c>
      <c r="B163" s="22">
        <v>431250</v>
      </c>
      <c r="C163" s="31" t="s">
        <v>1</v>
      </c>
      <c r="D163" s="31" t="s">
        <v>502</v>
      </c>
      <c r="E163" s="31" t="s">
        <v>465</v>
      </c>
      <c r="F163" s="34" t="s">
        <v>28</v>
      </c>
      <c r="G163" s="16" t="s">
        <v>106</v>
      </c>
      <c r="H163" s="17" t="s">
        <v>831</v>
      </c>
      <c r="K163" s="151" t="s">
        <v>1120</v>
      </c>
      <c r="L163" s="78" t="e">
        <f t="shared" si="4"/>
        <v>#NAME?</v>
      </c>
      <c r="M163" s="78" t="e">
        <f t="shared" si="5"/>
        <v>#NAME?</v>
      </c>
      <c r="N163" s="37" t="s">
        <v>473</v>
      </c>
      <c r="P163" s="81" t="s">
        <v>1482</v>
      </c>
      <c r="Q163" s="37"/>
      <c r="R163" s="37"/>
      <c r="S163" s="37"/>
      <c r="T163" s="37"/>
      <c r="U163" s="37"/>
      <c r="V163" s="37"/>
      <c r="W163" s="37"/>
      <c r="X163" s="37"/>
      <c r="Y163" s="37"/>
      <c r="Z163" s="6"/>
    </row>
    <row r="164" spans="1:24" ht="12.75">
      <c r="A164" s="45" t="s">
        <v>424</v>
      </c>
      <c r="B164" s="22">
        <v>431275</v>
      </c>
      <c r="C164" s="31" t="s">
        <v>1</v>
      </c>
      <c r="D164" s="31" t="s">
        <v>502</v>
      </c>
      <c r="E164" s="31" t="s">
        <v>465</v>
      </c>
      <c r="F164" s="34" t="s">
        <v>108</v>
      </c>
      <c r="G164" s="16" t="s">
        <v>107</v>
      </c>
      <c r="H164" s="17" t="s">
        <v>831</v>
      </c>
      <c r="K164" s="151" t="s">
        <v>891</v>
      </c>
      <c r="L164" s="78" t="e">
        <f t="shared" si="4"/>
        <v>#NAME?</v>
      </c>
      <c r="M164" s="78" t="e">
        <f t="shared" si="5"/>
        <v>#NAME?</v>
      </c>
      <c r="N164" s="37" t="s">
        <v>473</v>
      </c>
      <c r="P164" s="81" t="s">
        <v>1482</v>
      </c>
      <c r="Q164" s="37"/>
      <c r="R164" s="37"/>
      <c r="S164" s="37"/>
      <c r="T164" s="37"/>
      <c r="U164" s="37"/>
      <c r="V164" s="37"/>
      <c r="W164" s="37"/>
      <c r="X164" s="37"/>
    </row>
    <row r="165" spans="1:26" ht="12.75">
      <c r="A165" s="45" t="s">
        <v>113</v>
      </c>
      <c r="B165" s="22">
        <v>431300</v>
      </c>
      <c r="C165" s="31" t="s">
        <v>1</v>
      </c>
      <c r="D165" s="8" t="s">
        <v>501</v>
      </c>
      <c r="E165" s="31" t="s">
        <v>465</v>
      </c>
      <c r="F165" s="34" t="s">
        <v>28</v>
      </c>
      <c r="G165" s="13" t="s">
        <v>27</v>
      </c>
      <c r="J165" s="81" t="s">
        <v>1064</v>
      </c>
      <c r="K165" s="151" t="s">
        <v>878</v>
      </c>
      <c r="L165" s="78" t="e">
        <f t="shared" si="4"/>
        <v>#NAME?</v>
      </c>
      <c r="M165" s="78" t="e">
        <f t="shared" si="5"/>
        <v>#NAME?</v>
      </c>
      <c r="N165" s="37" t="s">
        <v>473</v>
      </c>
      <c r="P165" s="209" t="s">
        <v>1492</v>
      </c>
      <c r="Q165" s="37"/>
      <c r="R165" s="37"/>
      <c r="S165" s="37"/>
      <c r="T165" s="37"/>
      <c r="U165" s="37"/>
      <c r="V165" s="37"/>
      <c r="W165" s="37"/>
      <c r="X165" s="37"/>
      <c r="Z165" s="6"/>
    </row>
    <row r="166" spans="1:24" ht="12.75">
      <c r="A166" s="45" t="s">
        <v>597</v>
      </c>
      <c r="B166" s="22">
        <v>431337.5</v>
      </c>
      <c r="C166" s="31" t="s">
        <v>1</v>
      </c>
      <c r="D166" s="83" t="s">
        <v>605</v>
      </c>
      <c r="E166" s="31" t="s">
        <v>465</v>
      </c>
      <c r="F166" s="34" t="s">
        <v>28</v>
      </c>
      <c r="G166" s="16" t="s">
        <v>254</v>
      </c>
      <c r="H166" s="17" t="s">
        <v>831</v>
      </c>
      <c r="K166" s="151" t="s">
        <v>920</v>
      </c>
      <c r="L166" s="78" t="e">
        <f t="shared" si="4"/>
        <v>#NAME?</v>
      </c>
      <c r="M166" s="78" t="e">
        <f t="shared" si="5"/>
        <v>#NAME?</v>
      </c>
      <c r="N166" s="37" t="s">
        <v>473</v>
      </c>
      <c r="O166" s="37"/>
      <c r="P166" s="86" t="s">
        <v>1115</v>
      </c>
      <c r="Q166" s="37"/>
      <c r="R166" s="37"/>
      <c r="S166" s="37"/>
      <c r="T166" s="37"/>
      <c r="U166" s="37"/>
      <c r="V166" s="37"/>
      <c r="W166" s="37"/>
      <c r="X166" s="37"/>
    </row>
    <row r="167" spans="1:24" ht="12.75">
      <c r="A167" s="86" t="s">
        <v>1898</v>
      </c>
      <c r="B167" s="22">
        <v>431450</v>
      </c>
      <c r="C167" s="31" t="s">
        <v>1</v>
      </c>
      <c r="D167" s="8">
        <v>110.9</v>
      </c>
      <c r="E167" s="24" t="s">
        <v>465</v>
      </c>
      <c r="F167" s="29" t="s">
        <v>263</v>
      </c>
      <c r="G167" s="13" t="s">
        <v>817</v>
      </c>
      <c r="H167" s="46" t="s">
        <v>830</v>
      </c>
      <c r="I167" s="80" t="s">
        <v>1095</v>
      </c>
      <c r="J167" s="37" t="s">
        <v>27</v>
      </c>
      <c r="K167" s="151" t="s">
        <v>1079</v>
      </c>
      <c r="L167" s="78" t="e">
        <f t="shared" si="4"/>
        <v>#NAME?</v>
      </c>
      <c r="M167" s="78" t="e">
        <f t="shared" si="5"/>
        <v>#NAME?</v>
      </c>
      <c r="N167" s="37" t="s">
        <v>473</v>
      </c>
      <c r="P167" s="86" t="s">
        <v>1324</v>
      </c>
      <c r="Q167" s="37"/>
      <c r="R167" s="37"/>
      <c r="S167" s="37"/>
      <c r="T167" s="37"/>
      <c r="U167" s="37"/>
      <c r="V167" s="37"/>
      <c r="W167" s="37"/>
      <c r="X167" s="37"/>
    </row>
    <row r="168" spans="1:24" ht="12.75">
      <c r="A168" s="86" t="s">
        <v>1496</v>
      </c>
      <c r="B168" s="22">
        <v>431537.5</v>
      </c>
      <c r="C168" s="31" t="s">
        <v>1</v>
      </c>
      <c r="D168" s="42" t="s">
        <v>501</v>
      </c>
      <c r="E168" s="87" t="s">
        <v>465</v>
      </c>
      <c r="F168" s="43" t="s">
        <v>263</v>
      </c>
      <c r="G168" s="79" t="s">
        <v>2339</v>
      </c>
      <c r="K168" s="151" t="s">
        <v>2340</v>
      </c>
      <c r="L168" s="78" t="e">
        <f t="shared" si="4"/>
        <v>#NAME?</v>
      </c>
      <c r="M168" s="78" t="e">
        <f t="shared" si="5"/>
        <v>#NAME?</v>
      </c>
      <c r="N168" s="86" t="s">
        <v>473</v>
      </c>
      <c r="P168" s="81" t="s">
        <v>2341</v>
      </c>
      <c r="Q168" s="37"/>
      <c r="R168" s="37"/>
      <c r="S168" s="37"/>
      <c r="T168" s="37"/>
      <c r="U168" s="37"/>
      <c r="V168" s="37"/>
      <c r="W168" s="37"/>
      <c r="X168" s="37"/>
    </row>
    <row r="169" spans="1:16" ht="12.75">
      <c r="A169" s="86" t="s">
        <v>1610</v>
      </c>
      <c r="B169" s="22">
        <v>431587.5</v>
      </c>
      <c r="C169" s="31" t="s">
        <v>1</v>
      </c>
      <c r="D169" s="42" t="s">
        <v>501</v>
      </c>
      <c r="E169" s="87" t="s">
        <v>465</v>
      </c>
      <c r="F169" s="80" t="s">
        <v>108</v>
      </c>
      <c r="G169" s="13" t="s">
        <v>260</v>
      </c>
      <c r="H169" s="46" t="s">
        <v>830</v>
      </c>
      <c r="I169" s="156" t="s">
        <v>2659</v>
      </c>
      <c r="K169" s="151" t="s">
        <v>2215</v>
      </c>
      <c r="L169" s="78" t="e">
        <f t="shared" si="4"/>
        <v>#NAME?</v>
      </c>
      <c r="M169" s="78" t="e">
        <f t="shared" si="5"/>
        <v>#NAME?</v>
      </c>
      <c r="N169" s="86" t="s">
        <v>473</v>
      </c>
      <c r="P169" s="81" t="s">
        <v>2211</v>
      </c>
    </row>
    <row r="170" spans="1:26" ht="12.75">
      <c r="A170" s="45" t="s">
        <v>552</v>
      </c>
      <c r="B170" s="22">
        <v>435212.5</v>
      </c>
      <c r="C170" s="31" t="s">
        <v>553</v>
      </c>
      <c r="D170" s="206" t="s">
        <v>504</v>
      </c>
      <c r="E170" s="31" t="s">
        <v>465</v>
      </c>
      <c r="F170" s="34" t="s">
        <v>28</v>
      </c>
      <c r="G170" s="32" t="s">
        <v>558</v>
      </c>
      <c r="J170" s="26" t="s">
        <v>557</v>
      </c>
      <c r="K170" s="151" t="s">
        <v>917</v>
      </c>
      <c r="L170" s="78" t="e">
        <f t="shared" si="4"/>
        <v>#NAME?</v>
      </c>
      <c r="M170" s="78" t="e">
        <f t="shared" si="5"/>
        <v>#NAME?</v>
      </c>
      <c r="N170" s="37" t="s">
        <v>473</v>
      </c>
      <c r="P170" s="209" t="s">
        <v>1492</v>
      </c>
      <c r="Y170" s="37"/>
      <c r="Z170" s="6"/>
    </row>
    <row r="171" spans="1:16" ht="12.75">
      <c r="A171" s="37" t="s">
        <v>623</v>
      </c>
      <c r="B171" s="35">
        <v>1297125</v>
      </c>
      <c r="C171" s="24" t="s">
        <v>536</v>
      </c>
      <c r="E171" s="24" t="s">
        <v>465</v>
      </c>
      <c r="F171" s="29" t="s">
        <v>28</v>
      </c>
      <c r="G171" s="36" t="s">
        <v>106</v>
      </c>
      <c r="K171" s="151" t="s">
        <v>1322</v>
      </c>
      <c r="L171" s="78" t="e">
        <f t="shared" si="4"/>
        <v>#NAME?</v>
      </c>
      <c r="M171" s="78" t="e">
        <f t="shared" si="5"/>
        <v>#NAME?</v>
      </c>
      <c r="N171" s="37" t="s">
        <v>473</v>
      </c>
      <c r="P171" s="86" t="s">
        <v>1220</v>
      </c>
    </row>
    <row r="172" spans="1:26" ht="12.75">
      <c r="A172" s="93" t="s">
        <v>624</v>
      </c>
      <c r="B172" s="22">
        <v>1297175</v>
      </c>
      <c r="C172" s="87" t="s">
        <v>536</v>
      </c>
      <c r="D172" s="42" t="s">
        <v>470</v>
      </c>
      <c r="E172" s="87" t="s">
        <v>465</v>
      </c>
      <c r="F172" s="80" t="s">
        <v>263</v>
      </c>
      <c r="G172" s="103" t="s">
        <v>2176</v>
      </c>
      <c r="K172" s="142" t="s">
        <v>1079</v>
      </c>
      <c r="L172" s="78" t="e">
        <f t="shared" si="4"/>
        <v>#NAME?</v>
      </c>
      <c r="M172" s="78" t="e">
        <f t="shared" si="5"/>
        <v>#NAME?</v>
      </c>
      <c r="N172" s="86" t="s">
        <v>473</v>
      </c>
      <c r="P172" s="81" t="s">
        <v>2177</v>
      </c>
      <c r="Y172" s="37"/>
      <c r="Z172" s="6"/>
    </row>
    <row r="173" spans="1:24" ht="12.75">
      <c r="A173" s="45" t="s">
        <v>552</v>
      </c>
      <c r="B173" s="22">
        <v>144562.5</v>
      </c>
      <c r="C173" s="31" t="s">
        <v>553</v>
      </c>
      <c r="D173" s="206" t="s">
        <v>512</v>
      </c>
      <c r="E173" s="31" t="s">
        <v>449</v>
      </c>
      <c r="F173" s="34" t="s">
        <v>110</v>
      </c>
      <c r="G173" s="103" t="s">
        <v>563</v>
      </c>
      <c r="H173" s="145" t="s">
        <v>830</v>
      </c>
      <c r="I173" s="80" t="s">
        <v>1692</v>
      </c>
      <c r="J173" s="26" t="s">
        <v>564</v>
      </c>
      <c r="K173" s="151"/>
      <c r="L173" s="78" t="e">
        <f t="shared" si="4"/>
        <v>#NAME?</v>
      </c>
      <c r="M173" s="78" t="e">
        <f t="shared" si="5"/>
        <v>#NAME?</v>
      </c>
      <c r="N173" s="37" t="s">
        <v>474</v>
      </c>
      <c r="P173" s="81" t="s">
        <v>1116</v>
      </c>
      <c r="Q173" s="37"/>
      <c r="R173" s="37"/>
      <c r="S173" s="37"/>
      <c r="T173" s="37"/>
      <c r="U173" s="37"/>
      <c r="V173" s="37"/>
      <c r="W173" s="37"/>
      <c r="X173" s="37"/>
    </row>
    <row r="174" spans="1:25" ht="12.75">
      <c r="A174" s="37" t="s">
        <v>599</v>
      </c>
      <c r="B174" s="22">
        <v>144600</v>
      </c>
      <c r="C174" s="24">
        <v>0</v>
      </c>
      <c r="D174" s="42" t="s">
        <v>506</v>
      </c>
      <c r="E174" s="24" t="s">
        <v>449</v>
      </c>
      <c r="F174" s="29" t="s">
        <v>286</v>
      </c>
      <c r="G174" s="13" t="s">
        <v>601</v>
      </c>
      <c r="H174" s="46" t="s">
        <v>830</v>
      </c>
      <c r="I174" s="29">
        <v>268583</v>
      </c>
      <c r="K174" s="151" t="s">
        <v>1928</v>
      </c>
      <c r="L174" s="78" t="e">
        <f t="shared" si="4"/>
        <v>#NAME?</v>
      </c>
      <c r="M174" s="78" t="e">
        <f t="shared" si="5"/>
        <v>#NAME?</v>
      </c>
      <c r="N174" s="37" t="s">
        <v>474</v>
      </c>
      <c r="P174" s="86" t="s">
        <v>1136</v>
      </c>
      <c r="Y174" s="37"/>
    </row>
    <row r="175" spans="1:24" ht="12.75">
      <c r="A175" s="86" t="s">
        <v>599</v>
      </c>
      <c r="B175" s="22">
        <v>144612.5</v>
      </c>
      <c r="C175" s="87" t="s">
        <v>553</v>
      </c>
      <c r="D175" s="42" t="s">
        <v>506</v>
      </c>
      <c r="E175" s="87" t="s">
        <v>449</v>
      </c>
      <c r="F175" s="80" t="s">
        <v>286</v>
      </c>
      <c r="G175" s="79" t="s">
        <v>2545</v>
      </c>
      <c r="H175" s="145" t="s">
        <v>830</v>
      </c>
      <c r="I175" s="80" t="s">
        <v>2546</v>
      </c>
      <c r="K175" s="151" t="s">
        <v>2549</v>
      </c>
      <c r="L175" s="78" t="e">
        <f t="shared" si="4"/>
        <v>#NAME?</v>
      </c>
      <c r="M175" s="78" t="e">
        <f t="shared" si="5"/>
        <v>#NAME?</v>
      </c>
      <c r="N175" s="86" t="s">
        <v>474</v>
      </c>
      <c r="P175" s="81" t="s">
        <v>2547</v>
      </c>
      <c r="Q175" s="37"/>
      <c r="R175" s="37"/>
      <c r="S175" s="37"/>
      <c r="T175" s="37"/>
      <c r="U175" s="37"/>
      <c r="V175" s="37"/>
      <c r="W175" s="37"/>
      <c r="X175" s="37"/>
    </row>
    <row r="176" spans="1:24" ht="12.75">
      <c r="A176" s="86" t="s">
        <v>552</v>
      </c>
      <c r="B176" s="22">
        <v>144637.5</v>
      </c>
      <c r="C176" s="87" t="s">
        <v>553</v>
      </c>
      <c r="D176" s="42" t="s">
        <v>506</v>
      </c>
      <c r="E176" s="87" t="s">
        <v>449</v>
      </c>
      <c r="F176" s="80" t="s">
        <v>35</v>
      </c>
      <c r="G176" s="13" t="s">
        <v>34</v>
      </c>
      <c r="J176" s="81" t="s">
        <v>561</v>
      </c>
      <c r="K176" s="151" t="s">
        <v>1106</v>
      </c>
      <c r="L176" s="78" t="e">
        <f t="shared" si="4"/>
        <v>#NAME?</v>
      </c>
      <c r="M176" s="78" t="e">
        <f t="shared" si="5"/>
        <v>#NAME?</v>
      </c>
      <c r="N176" s="86" t="s">
        <v>474</v>
      </c>
      <c r="P176" s="81" t="s">
        <v>1187</v>
      </c>
      <c r="Q176" s="37"/>
      <c r="R176" s="37"/>
      <c r="S176" s="37"/>
      <c r="T176" s="37"/>
      <c r="U176" s="37"/>
      <c r="V176" s="37"/>
      <c r="W176" s="37"/>
      <c r="X176" s="37"/>
    </row>
    <row r="177" spans="1:26" ht="12.75">
      <c r="A177" s="86" t="s">
        <v>599</v>
      </c>
      <c r="B177" s="22">
        <v>144637.5</v>
      </c>
      <c r="C177" s="87" t="s">
        <v>553</v>
      </c>
      <c r="D177" s="44" t="s">
        <v>497</v>
      </c>
      <c r="E177" s="87" t="s">
        <v>449</v>
      </c>
      <c r="F177" s="80" t="s">
        <v>286</v>
      </c>
      <c r="G177" s="13" t="s">
        <v>1760</v>
      </c>
      <c r="H177" s="46" t="s">
        <v>830</v>
      </c>
      <c r="I177" s="80" t="s">
        <v>1761</v>
      </c>
      <c r="K177" s="151" t="s">
        <v>1764</v>
      </c>
      <c r="L177" s="78" t="e">
        <f t="shared" si="4"/>
        <v>#NAME?</v>
      </c>
      <c r="M177" s="78" t="e">
        <f t="shared" si="5"/>
        <v>#NAME?</v>
      </c>
      <c r="N177" s="86" t="s">
        <v>474</v>
      </c>
      <c r="P177" s="81" t="s">
        <v>1762</v>
      </c>
      <c r="Z177" s="6"/>
    </row>
    <row r="178" spans="1:26" ht="12.75">
      <c r="A178" s="45" t="s">
        <v>552</v>
      </c>
      <c r="B178" s="22">
        <v>144650</v>
      </c>
      <c r="C178" s="31" t="s">
        <v>553</v>
      </c>
      <c r="D178" s="42" t="s">
        <v>506</v>
      </c>
      <c r="E178" s="31" t="s">
        <v>449</v>
      </c>
      <c r="F178" s="34" t="s">
        <v>35</v>
      </c>
      <c r="G178" s="13" t="s">
        <v>562</v>
      </c>
      <c r="J178" s="26" t="s">
        <v>561</v>
      </c>
      <c r="K178" s="151" t="s">
        <v>1108</v>
      </c>
      <c r="L178" s="78" t="e">
        <f t="shared" si="4"/>
        <v>#NAME?</v>
      </c>
      <c r="M178" s="78" t="e">
        <f t="shared" si="5"/>
        <v>#NAME?</v>
      </c>
      <c r="N178" s="37" t="s">
        <v>474</v>
      </c>
      <c r="P178" s="86" t="s">
        <v>1187</v>
      </c>
      <c r="Z178" s="6"/>
    </row>
    <row r="179" spans="1:26" ht="12.75">
      <c r="A179" s="86" t="s">
        <v>599</v>
      </c>
      <c r="B179" s="22">
        <v>144650</v>
      </c>
      <c r="C179" s="87" t="s">
        <v>553</v>
      </c>
      <c r="E179" s="87" t="s">
        <v>449</v>
      </c>
      <c r="F179" s="80" t="s">
        <v>297</v>
      </c>
      <c r="G179" s="79" t="s">
        <v>1111</v>
      </c>
      <c r="H179" s="145" t="s">
        <v>830</v>
      </c>
      <c r="I179" s="80" t="s">
        <v>1112</v>
      </c>
      <c r="K179" s="151" t="s">
        <v>1110</v>
      </c>
      <c r="L179" s="78" t="e">
        <f t="shared" si="4"/>
        <v>#NAME?</v>
      </c>
      <c r="M179" s="78" t="e">
        <f t="shared" si="5"/>
        <v>#NAME?</v>
      </c>
      <c r="N179" s="86" t="s">
        <v>474</v>
      </c>
      <c r="P179" s="81" t="s">
        <v>1655</v>
      </c>
      <c r="Z179" s="6"/>
    </row>
    <row r="180" spans="1:26" ht="12.75">
      <c r="A180" s="86" t="s">
        <v>552</v>
      </c>
      <c r="B180" s="22">
        <v>144662.5</v>
      </c>
      <c r="C180" s="87" t="s">
        <v>553</v>
      </c>
      <c r="D180" s="42" t="s">
        <v>506</v>
      </c>
      <c r="E180" s="87" t="s">
        <v>449</v>
      </c>
      <c r="F180" s="80" t="s">
        <v>40</v>
      </c>
      <c r="G180" s="13" t="s">
        <v>2018</v>
      </c>
      <c r="H180" s="46" t="s">
        <v>830</v>
      </c>
      <c r="I180" s="29" t="s">
        <v>546</v>
      </c>
      <c r="J180" s="81" t="s">
        <v>561</v>
      </c>
      <c r="K180" s="151" t="s">
        <v>1699</v>
      </c>
      <c r="L180" s="78" t="e">
        <f t="shared" si="4"/>
        <v>#NAME?</v>
      </c>
      <c r="M180" s="78" t="e">
        <f t="shared" si="5"/>
        <v>#NAME?</v>
      </c>
      <c r="N180" s="86" t="s">
        <v>474</v>
      </c>
      <c r="P180" s="81" t="s">
        <v>1700</v>
      </c>
      <c r="Z180" s="6"/>
    </row>
    <row r="181" spans="1:26" ht="12.75">
      <c r="A181" s="86" t="s">
        <v>599</v>
      </c>
      <c r="B181" s="22">
        <v>144725</v>
      </c>
      <c r="C181" s="87" t="s">
        <v>553</v>
      </c>
      <c r="D181" s="42" t="s">
        <v>506</v>
      </c>
      <c r="E181" s="87" t="s">
        <v>449</v>
      </c>
      <c r="F181" s="80" t="s">
        <v>290</v>
      </c>
      <c r="G181" s="13" t="s">
        <v>602</v>
      </c>
      <c r="H181" s="145" t="s">
        <v>830</v>
      </c>
      <c r="I181" s="80" t="s">
        <v>1380</v>
      </c>
      <c r="K181" s="151" t="s">
        <v>1378</v>
      </c>
      <c r="L181" s="78" t="e">
        <f t="shared" si="4"/>
        <v>#NAME?</v>
      </c>
      <c r="M181" s="78" t="e">
        <f t="shared" si="5"/>
        <v>#NAME?</v>
      </c>
      <c r="N181" s="86" t="s">
        <v>474</v>
      </c>
      <c r="P181" s="81" t="s">
        <v>1379</v>
      </c>
      <c r="Q181" s="37"/>
      <c r="R181" s="37"/>
      <c r="S181" s="37"/>
      <c r="T181" s="37"/>
      <c r="U181" s="37"/>
      <c r="V181" s="37"/>
      <c r="W181" s="37"/>
      <c r="X181" s="37"/>
      <c r="Y181" s="37"/>
      <c r="Z181" s="6"/>
    </row>
    <row r="182" spans="1:25" ht="12.75">
      <c r="A182" s="86" t="s">
        <v>1514</v>
      </c>
      <c r="B182" s="22">
        <v>144912.5</v>
      </c>
      <c r="C182" s="87" t="s">
        <v>553</v>
      </c>
      <c r="E182" s="87" t="s">
        <v>449</v>
      </c>
      <c r="F182" s="80" t="s">
        <v>110</v>
      </c>
      <c r="G182" s="79" t="s">
        <v>1887</v>
      </c>
      <c r="H182" s="47" t="s">
        <v>829</v>
      </c>
      <c r="I182" s="43" t="s">
        <v>1888</v>
      </c>
      <c r="K182" s="151" t="s">
        <v>2256</v>
      </c>
      <c r="L182" s="78" t="e">
        <f t="shared" si="4"/>
        <v>#NAME?</v>
      </c>
      <c r="M182" s="78" t="e">
        <f t="shared" si="5"/>
        <v>#NAME?</v>
      </c>
      <c r="N182" s="86" t="s">
        <v>474</v>
      </c>
      <c r="P182" s="209" t="s">
        <v>1492</v>
      </c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6" ht="12.75">
      <c r="A183" s="86" t="s">
        <v>552</v>
      </c>
      <c r="B183" s="22">
        <v>145212.5</v>
      </c>
      <c r="C183" s="87" t="s">
        <v>553</v>
      </c>
      <c r="D183" s="42" t="s">
        <v>506</v>
      </c>
      <c r="E183" s="87" t="s">
        <v>449</v>
      </c>
      <c r="F183" s="80" t="s">
        <v>110</v>
      </c>
      <c r="G183" s="13" t="s">
        <v>1695</v>
      </c>
      <c r="J183" s="81" t="s">
        <v>1696</v>
      </c>
      <c r="K183" s="151" t="s">
        <v>1698</v>
      </c>
      <c r="L183" s="78" t="e">
        <f t="shared" si="4"/>
        <v>#NAME?</v>
      </c>
      <c r="M183" s="78" t="e">
        <f t="shared" si="5"/>
        <v>#NAME?</v>
      </c>
      <c r="N183" s="86" t="s">
        <v>474</v>
      </c>
      <c r="P183" s="81" t="s">
        <v>1697</v>
      </c>
      <c r="Q183" s="37"/>
      <c r="R183" s="37"/>
      <c r="S183" s="37"/>
      <c r="T183" s="37"/>
      <c r="U183" s="37"/>
      <c r="V183" s="37"/>
      <c r="W183" s="37"/>
      <c r="X183" s="37"/>
      <c r="Y183" s="37"/>
      <c r="Z183" s="6"/>
    </row>
    <row r="184" spans="1:26" ht="12.75">
      <c r="A184" s="37" t="s">
        <v>599</v>
      </c>
      <c r="B184" s="22">
        <v>145250</v>
      </c>
      <c r="C184" s="24">
        <v>0</v>
      </c>
      <c r="D184" s="42" t="s">
        <v>506</v>
      </c>
      <c r="E184" s="24" t="s">
        <v>449</v>
      </c>
      <c r="F184" s="29" t="s">
        <v>43</v>
      </c>
      <c r="G184" s="13" t="s">
        <v>112</v>
      </c>
      <c r="H184" s="46" t="s">
        <v>830</v>
      </c>
      <c r="I184" s="29">
        <v>178705</v>
      </c>
      <c r="K184" s="151"/>
      <c r="L184" s="78" t="e">
        <f t="shared" si="4"/>
        <v>#NAME?</v>
      </c>
      <c r="M184" s="78" t="e">
        <f t="shared" si="5"/>
        <v>#NAME?</v>
      </c>
      <c r="N184" s="37" t="s">
        <v>474</v>
      </c>
      <c r="P184" s="81" t="s">
        <v>1161</v>
      </c>
      <c r="Z184" s="6"/>
    </row>
    <row r="185" spans="1:16" ht="12.75">
      <c r="A185" s="86" t="s">
        <v>246</v>
      </c>
      <c r="B185" s="22">
        <v>145575</v>
      </c>
      <c r="C185" s="82" t="s">
        <v>1344</v>
      </c>
      <c r="E185" s="87" t="s">
        <v>449</v>
      </c>
      <c r="F185" s="80" t="s">
        <v>35</v>
      </c>
      <c r="G185" s="79" t="s">
        <v>2453</v>
      </c>
      <c r="H185" s="162" t="s">
        <v>2459</v>
      </c>
      <c r="I185" s="43" t="s">
        <v>2488</v>
      </c>
      <c r="K185" s="151" t="s">
        <v>1699</v>
      </c>
      <c r="L185" s="78" t="e">
        <f t="shared" si="4"/>
        <v>#NAME?</v>
      </c>
      <c r="M185" s="78" t="e">
        <f t="shared" si="5"/>
        <v>#NAME?</v>
      </c>
      <c r="N185" s="86" t="s">
        <v>474</v>
      </c>
      <c r="P185" s="81" t="s">
        <v>2461</v>
      </c>
    </row>
    <row r="186" spans="1:25" ht="12.75">
      <c r="A186" s="86" t="s">
        <v>246</v>
      </c>
      <c r="B186" s="22">
        <v>145587.5</v>
      </c>
      <c r="C186" s="87" t="s">
        <v>2460</v>
      </c>
      <c r="E186" s="87" t="s">
        <v>449</v>
      </c>
      <c r="F186" s="80" t="s">
        <v>35</v>
      </c>
      <c r="G186" s="79" t="s">
        <v>2453</v>
      </c>
      <c r="H186" s="47" t="s">
        <v>829</v>
      </c>
      <c r="I186" s="43" t="s">
        <v>2717</v>
      </c>
      <c r="K186" s="151" t="s">
        <v>1699</v>
      </c>
      <c r="L186" s="78" t="e">
        <f t="shared" si="4"/>
        <v>#NAME?</v>
      </c>
      <c r="M186" s="78" t="e">
        <f t="shared" si="5"/>
        <v>#NAME?</v>
      </c>
      <c r="N186" s="86" t="s">
        <v>474</v>
      </c>
      <c r="P186" s="81" t="s">
        <v>2462</v>
      </c>
      <c r="Y186" s="37"/>
    </row>
    <row r="187" spans="1:26" ht="12.75">
      <c r="A187" s="32" t="s">
        <v>246</v>
      </c>
      <c r="B187" s="33">
        <v>145587.5</v>
      </c>
      <c r="C187" s="82" t="s">
        <v>1344</v>
      </c>
      <c r="D187" s="34" t="s">
        <v>470</v>
      </c>
      <c r="E187" s="34" t="s">
        <v>449</v>
      </c>
      <c r="F187" s="34" t="s">
        <v>43</v>
      </c>
      <c r="G187" s="32" t="s">
        <v>294</v>
      </c>
      <c r="J187" s="37"/>
      <c r="K187" s="151"/>
      <c r="L187" s="78" t="e">
        <f t="shared" si="4"/>
        <v>#NAME?</v>
      </c>
      <c r="M187" s="78" t="e">
        <f t="shared" si="5"/>
        <v>#NAME?</v>
      </c>
      <c r="N187" s="37" t="s">
        <v>474</v>
      </c>
      <c r="P187" s="209" t="s">
        <v>1492</v>
      </c>
      <c r="Q187" s="37"/>
      <c r="R187" s="37"/>
      <c r="S187" s="37"/>
      <c r="T187" s="37"/>
      <c r="U187" s="37"/>
      <c r="V187" s="37"/>
      <c r="W187" s="37"/>
      <c r="X187" s="37"/>
      <c r="Z187" s="6"/>
    </row>
    <row r="188" spans="1:25" ht="12.75">
      <c r="A188" s="32" t="s">
        <v>33</v>
      </c>
      <c r="B188" s="33">
        <v>145600</v>
      </c>
      <c r="C188" s="82" t="s">
        <v>1344</v>
      </c>
      <c r="D188" s="8" t="s">
        <v>491</v>
      </c>
      <c r="E188" s="34" t="s">
        <v>449</v>
      </c>
      <c r="F188" s="34" t="s">
        <v>35</v>
      </c>
      <c r="G188" s="13" t="s">
        <v>1705</v>
      </c>
      <c r="H188" s="46" t="s">
        <v>830</v>
      </c>
      <c r="I188" s="29">
        <v>89637</v>
      </c>
      <c r="J188" s="26" t="s">
        <v>561</v>
      </c>
      <c r="K188" s="151" t="s">
        <v>1107</v>
      </c>
      <c r="L188" s="78" t="e">
        <f t="shared" si="4"/>
        <v>#NAME?</v>
      </c>
      <c r="M188" s="78" t="e">
        <f t="shared" si="5"/>
        <v>#NAME?</v>
      </c>
      <c r="N188" s="37" t="s">
        <v>474</v>
      </c>
      <c r="P188" s="86" t="s">
        <v>1187</v>
      </c>
      <c r="Y188" s="37"/>
    </row>
    <row r="189" spans="1:26" ht="12.75">
      <c r="A189" s="86" t="s">
        <v>33</v>
      </c>
      <c r="B189" s="22">
        <v>145600</v>
      </c>
      <c r="C189" s="82" t="s">
        <v>1344</v>
      </c>
      <c r="E189" s="87" t="s">
        <v>449</v>
      </c>
      <c r="F189" s="80" t="s">
        <v>110</v>
      </c>
      <c r="G189" s="79" t="s">
        <v>1625</v>
      </c>
      <c r="H189" s="47" t="s">
        <v>829</v>
      </c>
      <c r="I189" s="43" t="s">
        <v>1626</v>
      </c>
      <c r="K189" s="151" t="s">
        <v>470</v>
      </c>
      <c r="L189" s="78" t="e">
        <f t="shared" si="4"/>
        <v>#NAME?</v>
      </c>
      <c r="M189" s="78" t="e">
        <f t="shared" si="5"/>
        <v>#NAME?</v>
      </c>
      <c r="N189" s="86" t="s">
        <v>474</v>
      </c>
      <c r="P189" s="209" t="s">
        <v>1492</v>
      </c>
      <c r="Q189" s="37"/>
      <c r="R189" s="37"/>
      <c r="S189" s="37"/>
      <c r="T189" s="37"/>
      <c r="U189" s="37"/>
      <c r="V189" s="37"/>
      <c r="W189" s="37"/>
      <c r="X189" s="37"/>
      <c r="Z189" s="6"/>
    </row>
    <row r="190" spans="1:26" ht="12.75">
      <c r="A190" s="86" t="s">
        <v>33</v>
      </c>
      <c r="B190" s="22">
        <v>145600</v>
      </c>
      <c r="C190" s="82" t="s">
        <v>1344</v>
      </c>
      <c r="D190" s="44" t="s">
        <v>497</v>
      </c>
      <c r="E190" s="87" t="s">
        <v>449</v>
      </c>
      <c r="F190" s="80" t="s">
        <v>43</v>
      </c>
      <c r="G190" s="13" t="s">
        <v>42</v>
      </c>
      <c r="K190" s="151"/>
      <c r="L190" s="78" t="e">
        <f t="shared" si="4"/>
        <v>#NAME?</v>
      </c>
      <c r="M190" s="78" t="e">
        <f t="shared" si="5"/>
        <v>#NAME?</v>
      </c>
      <c r="N190" s="86" t="s">
        <v>474</v>
      </c>
      <c r="P190" s="81" t="s">
        <v>1176</v>
      </c>
      <c r="Q190" s="37"/>
      <c r="R190" s="37"/>
      <c r="S190" s="37"/>
      <c r="T190" s="37"/>
      <c r="U190" s="37"/>
      <c r="V190" s="37"/>
      <c r="W190" s="37"/>
      <c r="X190" s="37"/>
      <c r="Y190" s="37"/>
      <c r="Z190" s="6"/>
    </row>
    <row r="191" spans="1:25" ht="12.75">
      <c r="A191" s="191" t="s">
        <v>172</v>
      </c>
      <c r="B191" s="33">
        <v>145612.5</v>
      </c>
      <c r="C191" s="82" t="s">
        <v>1344</v>
      </c>
      <c r="D191" s="44" t="s">
        <v>491</v>
      </c>
      <c r="E191" s="34" t="s">
        <v>449</v>
      </c>
      <c r="F191" s="34" t="s">
        <v>110</v>
      </c>
      <c r="G191" s="13" t="s">
        <v>273</v>
      </c>
      <c r="K191" s="151" t="s">
        <v>1420</v>
      </c>
      <c r="L191" s="78" t="e">
        <f t="shared" si="4"/>
        <v>#NAME?</v>
      </c>
      <c r="M191" s="78" t="e">
        <f t="shared" si="5"/>
        <v>#NAME?</v>
      </c>
      <c r="N191" s="37" t="s">
        <v>474</v>
      </c>
      <c r="P191" s="86" t="s">
        <v>1157</v>
      </c>
      <c r="Y191" s="37"/>
    </row>
    <row r="192" spans="1:24" ht="12.75">
      <c r="A192" s="32" t="s">
        <v>29</v>
      </c>
      <c r="B192" s="33">
        <v>145625</v>
      </c>
      <c r="C192" s="82" t="s">
        <v>1344</v>
      </c>
      <c r="D192" s="44" t="s">
        <v>491</v>
      </c>
      <c r="E192" s="34" t="s">
        <v>449</v>
      </c>
      <c r="F192" s="34" t="s">
        <v>110</v>
      </c>
      <c r="G192" s="13" t="s">
        <v>275</v>
      </c>
      <c r="J192" s="37"/>
      <c r="K192" s="151" t="s">
        <v>1958</v>
      </c>
      <c r="L192" s="78" t="e">
        <f t="shared" si="4"/>
        <v>#NAME?</v>
      </c>
      <c r="M192" s="78" t="e">
        <f t="shared" si="5"/>
        <v>#NAME?</v>
      </c>
      <c r="N192" s="37" t="s">
        <v>474</v>
      </c>
      <c r="P192" s="81" t="s">
        <v>1135</v>
      </c>
      <c r="Q192" s="37"/>
      <c r="R192" s="37"/>
      <c r="S192" s="37"/>
      <c r="T192" s="37"/>
      <c r="U192" s="37"/>
      <c r="V192" s="37"/>
      <c r="W192" s="37"/>
      <c r="X192" s="37"/>
    </row>
    <row r="193" spans="1:26" ht="12.75">
      <c r="A193" s="32" t="s">
        <v>141</v>
      </c>
      <c r="B193" s="33">
        <v>145637.5</v>
      </c>
      <c r="C193" s="82" t="s">
        <v>1344</v>
      </c>
      <c r="D193" s="44" t="s">
        <v>491</v>
      </c>
      <c r="E193" s="34" t="s">
        <v>449</v>
      </c>
      <c r="F193" s="34" t="s">
        <v>37</v>
      </c>
      <c r="G193" s="13" t="s">
        <v>280</v>
      </c>
      <c r="J193" s="37"/>
      <c r="K193" s="151" t="s">
        <v>2395</v>
      </c>
      <c r="L193" s="78" t="e">
        <f t="shared" si="4"/>
        <v>#NAME?</v>
      </c>
      <c r="M193" s="78" t="e">
        <f t="shared" si="5"/>
        <v>#NAME?</v>
      </c>
      <c r="N193" s="37" t="s">
        <v>474</v>
      </c>
      <c r="O193" s="37"/>
      <c r="P193" s="81" t="s">
        <v>2396</v>
      </c>
      <c r="Z193" s="6"/>
    </row>
    <row r="194" spans="1:25" ht="12.75">
      <c r="A194" s="32" t="s">
        <v>141</v>
      </c>
      <c r="B194" s="33">
        <v>145637.5</v>
      </c>
      <c r="C194" s="82" t="s">
        <v>1344</v>
      </c>
      <c r="D194" s="44" t="s">
        <v>497</v>
      </c>
      <c r="E194" s="34" t="s">
        <v>449</v>
      </c>
      <c r="F194" s="34" t="s">
        <v>297</v>
      </c>
      <c r="G194" s="13" t="s">
        <v>298</v>
      </c>
      <c r="J194" s="37"/>
      <c r="K194" s="151" t="s">
        <v>771</v>
      </c>
      <c r="L194" s="78" t="e">
        <f aca="true" t="shared" si="6" ref="L194:L257">KmHomeLoc2DxLoc(PontiHomeLoc,K194)</f>
        <v>#NAME?</v>
      </c>
      <c r="M194" s="78" t="e">
        <f aca="true" t="shared" si="7" ref="M194:M257">BearingHomeLoc2DxLoc(PontiHomeLoc,K194)</f>
        <v>#NAME?</v>
      </c>
      <c r="N194" s="37" t="s">
        <v>474</v>
      </c>
      <c r="P194" s="81" t="s">
        <v>1153</v>
      </c>
      <c r="Y194" s="37"/>
    </row>
    <row r="195" spans="1:25" ht="12.75">
      <c r="A195" s="36" t="s">
        <v>44</v>
      </c>
      <c r="B195" s="28">
        <v>145650</v>
      </c>
      <c r="C195" s="82" t="s">
        <v>1344</v>
      </c>
      <c r="D195" s="44" t="s">
        <v>497</v>
      </c>
      <c r="E195" s="34" t="s">
        <v>449</v>
      </c>
      <c r="F195" s="29" t="s">
        <v>290</v>
      </c>
      <c r="G195" s="12" t="s">
        <v>289</v>
      </c>
      <c r="J195" s="37"/>
      <c r="K195" s="151" t="s">
        <v>1460</v>
      </c>
      <c r="L195" s="78" t="e">
        <f t="shared" si="6"/>
        <v>#NAME?</v>
      </c>
      <c r="M195" s="78" t="e">
        <f t="shared" si="7"/>
        <v>#NAME?</v>
      </c>
      <c r="N195" s="37" t="s">
        <v>474</v>
      </c>
      <c r="O195" s="37"/>
      <c r="P195" s="81" t="s">
        <v>1159</v>
      </c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:26" ht="12.75">
      <c r="A196" s="32" t="s">
        <v>68</v>
      </c>
      <c r="B196" s="33">
        <v>145662.5</v>
      </c>
      <c r="C196" s="82" t="s">
        <v>1344</v>
      </c>
      <c r="D196" s="44" t="s">
        <v>491</v>
      </c>
      <c r="E196" s="34" t="s">
        <v>449</v>
      </c>
      <c r="F196" s="34" t="s">
        <v>40</v>
      </c>
      <c r="G196" s="13" t="s">
        <v>284</v>
      </c>
      <c r="J196" s="37"/>
      <c r="K196" s="151" t="s">
        <v>1461</v>
      </c>
      <c r="L196" s="78" t="e">
        <f t="shared" si="6"/>
        <v>#NAME?</v>
      </c>
      <c r="M196" s="78" t="e">
        <f t="shared" si="7"/>
        <v>#NAME?</v>
      </c>
      <c r="N196" s="37" t="s">
        <v>474</v>
      </c>
      <c r="P196" s="86" t="s">
        <v>1158</v>
      </c>
      <c r="Q196" s="37"/>
      <c r="R196" s="37"/>
      <c r="S196" s="37"/>
      <c r="T196" s="37"/>
      <c r="U196" s="37"/>
      <c r="V196" s="37"/>
      <c r="W196" s="37"/>
      <c r="X196" s="37"/>
      <c r="Z196" s="6"/>
    </row>
    <row r="197" spans="1:26" ht="12.75">
      <c r="A197" s="32" t="s">
        <v>68</v>
      </c>
      <c r="B197" s="33">
        <v>145662.5</v>
      </c>
      <c r="C197" s="82" t="s">
        <v>1344</v>
      </c>
      <c r="D197" s="34" t="s">
        <v>470</v>
      </c>
      <c r="E197" s="34" t="s">
        <v>449</v>
      </c>
      <c r="F197" s="34" t="s">
        <v>43</v>
      </c>
      <c r="G197" s="32" t="s">
        <v>292</v>
      </c>
      <c r="J197" s="37"/>
      <c r="K197" s="151"/>
      <c r="L197" s="78" t="e">
        <f t="shared" si="6"/>
        <v>#NAME?</v>
      </c>
      <c r="M197" s="78" t="e">
        <f t="shared" si="7"/>
        <v>#NAME?</v>
      </c>
      <c r="N197" s="37" t="s">
        <v>474</v>
      </c>
      <c r="P197" s="209" t="s">
        <v>1492</v>
      </c>
      <c r="Q197" s="37"/>
      <c r="R197" s="37"/>
      <c r="S197" s="37"/>
      <c r="T197" s="37"/>
      <c r="U197" s="37"/>
      <c r="V197" s="37"/>
      <c r="W197" s="37"/>
      <c r="X197" s="37"/>
      <c r="Y197" s="37"/>
      <c r="Z197" s="6"/>
    </row>
    <row r="198" spans="1:25" ht="12.75">
      <c r="A198" s="32" t="s">
        <v>68</v>
      </c>
      <c r="B198" s="33">
        <v>145662.5</v>
      </c>
      <c r="C198" s="82" t="s">
        <v>1344</v>
      </c>
      <c r="D198" s="34" t="s">
        <v>470</v>
      </c>
      <c r="E198" s="34" t="s">
        <v>449</v>
      </c>
      <c r="F198" s="34" t="s">
        <v>297</v>
      </c>
      <c r="G198" s="32" t="s">
        <v>296</v>
      </c>
      <c r="H198" s="45"/>
      <c r="J198" s="37"/>
      <c r="K198" s="151" t="s">
        <v>1046</v>
      </c>
      <c r="L198" s="78" t="e">
        <f t="shared" si="6"/>
        <v>#NAME?</v>
      </c>
      <c r="M198" s="78" t="e">
        <f t="shared" si="7"/>
        <v>#NAME?</v>
      </c>
      <c r="N198" s="37" t="s">
        <v>474</v>
      </c>
      <c r="O198" s="37"/>
      <c r="P198" s="209" t="s">
        <v>1492</v>
      </c>
      <c r="Y198" s="37"/>
    </row>
    <row r="199" spans="1:25" ht="12.75">
      <c r="A199" s="32" t="s">
        <v>7</v>
      </c>
      <c r="B199" s="33">
        <v>145687.5</v>
      </c>
      <c r="C199" s="82" t="s">
        <v>1344</v>
      </c>
      <c r="D199" s="44" t="s">
        <v>491</v>
      </c>
      <c r="E199" s="34" t="s">
        <v>449</v>
      </c>
      <c r="F199" s="34" t="s">
        <v>37</v>
      </c>
      <c r="G199" s="13" t="s">
        <v>281</v>
      </c>
      <c r="J199" s="37"/>
      <c r="K199" s="151"/>
      <c r="L199" s="78" t="e">
        <f t="shared" si="6"/>
        <v>#NAME?</v>
      </c>
      <c r="M199" s="78" t="e">
        <f t="shared" si="7"/>
        <v>#NAME?</v>
      </c>
      <c r="N199" s="37" t="s">
        <v>474</v>
      </c>
      <c r="O199" s="37"/>
      <c r="P199" s="209" t="s">
        <v>1492</v>
      </c>
      <c r="Y199" s="37"/>
    </row>
    <row r="200" spans="1:26" ht="12.75">
      <c r="A200" s="32" t="s">
        <v>7</v>
      </c>
      <c r="B200" s="33">
        <v>145687.5</v>
      </c>
      <c r="C200" s="82" t="s">
        <v>1344</v>
      </c>
      <c r="D200" s="44" t="s">
        <v>497</v>
      </c>
      <c r="E200" s="34" t="s">
        <v>449</v>
      </c>
      <c r="F200" s="34" t="s">
        <v>43</v>
      </c>
      <c r="G200" s="13" t="s">
        <v>2080</v>
      </c>
      <c r="J200" s="37" t="s">
        <v>566</v>
      </c>
      <c r="K200" s="151" t="s">
        <v>1093</v>
      </c>
      <c r="L200" s="78" t="e">
        <f t="shared" si="6"/>
        <v>#NAME?</v>
      </c>
      <c r="M200" s="78" t="e">
        <f t="shared" si="7"/>
        <v>#NAME?</v>
      </c>
      <c r="N200" s="37" t="s">
        <v>474</v>
      </c>
      <c r="O200" s="37"/>
      <c r="P200" s="86" t="s">
        <v>1176</v>
      </c>
      <c r="Y200" s="37"/>
      <c r="Z200" s="6"/>
    </row>
    <row r="201" spans="1:16" ht="12.75">
      <c r="A201" s="32" t="s">
        <v>60</v>
      </c>
      <c r="B201" s="33">
        <v>145700</v>
      </c>
      <c r="C201" s="82" t="s">
        <v>1344</v>
      </c>
      <c r="D201" s="31" t="s">
        <v>470</v>
      </c>
      <c r="E201" s="34" t="s">
        <v>449</v>
      </c>
      <c r="F201" s="34" t="s">
        <v>35</v>
      </c>
      <c r="G201" s="32" t="s">
        <v>268</v>
      </c>
      <c r="K201" s="151"/>
      <c r="L201" s="78" t="e">
        <f t="shared" si="6"/>
        <v>#NAME?</v>
      </c>
      <c r="M201" s="78" t="e">
        <f t="shared" si="7"/>
        <v>#NAME?</v>
      </c>
      <c r="N201" s="37" t="s">
        <v>474</v>
      </c>
      <c r="P201" s="86" t="s">
        <v>1154</v>
      </c>
    </row>
    <row r="202" spans="1:26" ht="12.75">
      <c r="A202" s="32" t="s">
        <v>60</v>
      </c>
      <c r="B202" s="33">
        <v>145700</v>
      </c>
      <c r="C202" s="82" t="s">
        <v>1344</v>
      </c>
      <c r="D202" s="34" t="s">
        <v>502</v>
      </c>
      <c r="E202" s="34" t="s">
        <v>449</v>
      </c>
      <c r="F202" s="34" t="s">
        <v>43</v>
      </c>
      <c r="G202" s="14" t="s">
        <v>295</v>
      </c>
      <c r="J202" s="37"/>
      <c r="K202" s="151" t="s">
        <v>1431</v>
      </c>
      <c r="L202" s="78" t="e">
        <f t="shared" si="6"/>
        <v>#NAME?</v>
      </c>
      <c r="M202" s="78" t="e">
        <f t="shared" si="7"/>
        <v>#NAME?</v>
      </c>
      <c r="N202" s="37" t="s">
        <v>474</v>
      </c>
      <c r="O202" s="37"/>
      <c r="P202" s="86" t="s">
        <v>1157</v>
      </c>
      <c r="Q202" s="37"/>
      <c r="R202" s="37"/>
      <c r="S202" s="37"/>
      <c r="T202" s="37"/>
      <c r="U202" s="37"/>
      <c r="V202" s="37"/>
      <c r="W202" s="37"/>
      <c r="X202" s="37"/>
      <c r="Z202" s="6"/>
    </row>
    <row r="203" spans="1:26" ht="12.75">
      <c r="A203" s="32" t="s">
        <v>145</v>
      </c>
      <c r="B203" s="33">
        <v>145725</v>
      </c>
      <c r="C203" s="82" t="s">
        <v>1344</v>
      </c>
      <c r="D203" s="44" t="s">
        <v>491</v>
      </c>
      <c r="E203" s="34" t="s">
        <v>449</v>
      </c>
      <c r="F203" s="34" t="s">
        <v>286</v>
      </c>
      <c r="G203" s="13" t="s">
        <v>285</v>
      </c>
      <c r="J203" s="37"/>
      <c r="K203" s="151" t="s">
        <v>885</v>
      </c>
      <c r="L203" s="78" t="e">
        <f t="shared" si="6"/>
        <v>#NAME?</v>
      </c>
      <c r="M203" s="78" t="e">
        <f t="shared" si="7"/>
        <v>#NAME?</v>
      </c>
      <c r="N203" s="37" t="s">
        <v>474</v>
      </c>
      <c r="O203" s="37"/>
      <c r="P203" s="86" t="s">
        <v>1499</v>
      </c>
      <c r="Q203" s="37"/>
      <c r="R203" s="37"/>
      <c r="S203" s="37"/>
      <c r="T203" s="37"/>
      <c r="U203" s="37"/>
      <c r="V203" s="37"/>
      <c r="W203" s="37"/>
      <c r="X203" s="37"/>
      <c r="Z203" s="6"/>
    </row>
    <row r="204" spans="1:26" ht="12.75">
      <c r="A204" s="32" t="s">
        <v>145</v>
      </c>
      <c r="B204" s="33">
        <v>145725</v>
      </c>
      <c r="C204" s="82" t="s">
        <v>1344</v>
      </c>
      <c r="D204" s="34" t="s">
        <v>470</v>
      </c>
      <c r="E204" s="34" t="s">
        <v>449</v>
      </c>
      <c r="F204" s="34" t="s">
        <v>43</v>
      </c>
      <c r="G204" s="79" t="s">
        <v>2081</v>
      </c>
      <c r="J204" s="37"/>
      <c r="K204" s="151"/>
      <c r="L204" s="78" t="e">
        <f t="shared" si="6"/>
        <v>#NAME?</v>
      </c>
      <c r="M204" s="78" t="e">
        <f t="shared" si="7"/>
        <v>#NAME?</v>
      </c>
      <c r="N204" s="37" t="s">
        <v>474</v>
      </c>
      <c r="P204" s="81" t="s">
        <v>2091</v>
      </c>
      <c r="Q204" s="37"/>
      <c r="R204" s="37"/>
      <c r="S204" s="37"/>
      <c r="T204" s="37"/>
      <c r="U204" s="37"/>
      <c r="V204" s="37"/>
      <c r="W204" s="37"/>
      <c r="X204" s="37"/>
      <c r="Z204" s="6"/>
    </row>
    <row r="205" spans="1:26" ht="12.75">
      <c r="A205" s="32" t="s">
        <v>142</v>
      </c>
      <c r="B205" s="33">
        <v>145737.5</v>
      </c>
      <c r="C205" s="82" t="s">
        <v>1344</v>
      </c>
      <c r="D205" s="44" t="s">
        <v>491</v>
      </c>
      <c r="E205" s="34" t="s">
        <v>449</v>
      </c>
      <c r="F205" s="34" t="s">
        <v>297</v>
      </c>
      <c r="G205" s="13" t="s">
        <v>298</v>
      </c>
      <c r="J205" s="37"/>
      <c r="K205" s="151" t="s">
        <v>771</v>
      </c>
      <c r="L205" s="78" t="e">
        <f t="shared" si="6"/>
        <v>#NAME?</v>
      </c>
      <c r="M205" s="78" t="e">
        <f t="shared" si="7"/>
        <v>#NAME?</v>
      </c>
      <c r="N205" s="37" t="s">
        <v>474</v>
      </c>
      <c r="O205" s="37"/>
      <c r="P205" s="86" t="s">
        <v>1287</v>
      </c>
      <c r="Z205" s="6"/>
    </row>
    <row r="206" spans="1:26" ht="12.75">
      <c r="A206" s="32" t="s">
        <v>143</v>
      </c>
      <c r="B206" s="33">
        <v>145750</v>
      </c>
      <c r="C206" s="82" t="s">
        <v>1344</v>
      </c>
      <c r="D206" s="205" t="s">
        <v>512</v>
      </c>
      <c r="E206" s="34" t="s">
        <v>449</v>
      </c>
      <c r="F206" s="34" t="s">
        <v>110</v>
      </c>
      <c r="G206" s="14" t="s">
        <v>276</v>
      </c>
      <c r="H206" s="145" t="s">
        <v>830</v>
      </c>
      <c r="I206" s="80" t="s">
        <v>1692</v>
      </c>
      <c r="J206" s="37" t="s">
        <v>564</v>
      </c>
      <c r="K206" s="151"/>
      <c r="L206" s="78" t="e">
        <f t="shared" si="6"/>
        <v>#NAME?</v>
      </c>
      <c r="M206" s="78" t="e">
        <f t="shared" si="7"/>
        <v>#NAME?</v>
      </c>
      <c r="N206" s="37" t="s">
        <v>474</v>
      </c>
      <c r="O206" s="37"/>
      <c r="P206" s="81" t="s">
        <v>1116</v>
      </c>
      <c r="Q206" s="37"/>
      <c r="R206" s="37"/>
      <c r="S206" s="37"/>
      <c r="T206" s="37"/>
      <c r="U206" s="37"/>
      <c r="V206" s="37"/>
      <c r="W206" s="37"/>
      <c r="X206" s="37"/>
      <c r="Y206" s="37"/>
      <c r="Z206" s="6"/>
    </row>
    <row r="207" spans="1:16" ht="12.75">
      <c r="A207" s="32" t="s">
        <v>143</v>
      </c>
      <c r="B207" s="33">
        <v>145750</v>
      </c>
      <c r="C207" s="82" t="s">
        <v>1344</v>
      </c>
      <c r="D207" s="42" t="s">
        <v>506</v>
      </c>
      <c r="E207" s="34" t="s">
        <v>449</v>
      </c>
      <c r="F207" s="34" t="s">
        <v>286</v>
      </c>
      <c r="G207" s="13" t="s">
        <v>288</v>
      </c>
      <c r="H207" s="45"/>
      <c r="J207" s="37" t="s">
        <v>615</v>
      </c>
      <c r="K207" s="151" t="s">
        <v>1462</v>
      </c>
      <c r="L207" s="78" t="e">
        <f t="shared" si="6"/>
        <v>#NAME?</v>
      </c>
      <c r="M207" s="78" t="e">
        <f t="shared" si="7"/>
        <v>#NAME?</v>
      </c>
      <c r="N207" s="37" t="s">
        <v>474</v>
      </c>
      <c r="O207" s="37"/>
      <c r="P207" s="81" t="s">
        <v>1294</v>
      </c>
    </row>
    <row r="208" spans="1:24" ht="12.75">
      <c r="A208" s="32" t="s">
        <v>143</v>
      </c>
      <c r="B208" s="33">
        <v>145750</v>
      </c>
      <c r="C208" s="82" t="s">
        <v>1344</v>
      </c>
      <c r="D208" s="34"/>
      <c r="E208" s="34" t="s">
        <v>449</v>
      </c>
      <c r="F208" s="34" t="s">
        <v>43</v>
      </c>
      <c r="G208" s="79" t="s">
        <v>293</v>
      </c>
      <c r="J208" s="37"/>
      <c r="K208" s="151"/>
      <c r="L208" s="78" t="e">
        <f t="shared" si="6"/>
        <v>#NAME?</v>
      </c>
      <c r="M208" s="78" t="e">
        <f t="shared" si="7"/>
        <v>#NAME?</v>
      </c>
      <c r="N208" s="37" t="s">
        <v>474</v>
      </c>
      <c r="P208" s="209" t="s">
        <v>1492</v>
      </c>
      <c r="Q208" s="37"/>
      <c r="R208" s="37"/>
      <c r="S208" s="37"/>
      <c r="T208" s="37"/>
      <c r="U208" s="37"/>
      <c r="V208" s="37"/>
      <c r="W208" s="37"/>
      <c r="X208" s="37"/>
    </row>
    <row r="209" spans="1:16" ht="12.75">
      <c r="A209" s="32" t="s">
        <v>153</v>
      </c>
      <c r="B209" s="33">
        <v>145775</v>
      </c>
      <c r="C209" s="82" t="s">
        <v>1344</v>
      </c>
      <c r="D209" s="31" t="s">
        <v>470</v>
      </c>
      <c r="E209" s="34" t="s">
        <v>449</v>
      </c>
      <c r="F209" s="34" t="s">
        <v>35</v>
      </c>
      <c r="G209" s="32" t="s">
        <v>272</v>
      </c>
      <c r="K209" s="151"/>
      <c r="L209" s="78" t="e">
        <f t="shared" si="6"/>
        <v>#NAME?</v>
      </c>
      <c r="M209" s="78" t="e">
        <f t="shared" si="7"/>
        <v>#NAME?</v>
      </c>
      <c r="N209" s="37" t="s">
        <v>474</v>
      </c>
      <c r="P209" s="81" t="s">
        <v>1155</v>
      </c>
    </row>
    <row r="210" spans="1:26" ht="12.75">
      <c r="A210" s="37" t="s">
        <v>153</v>
      </c>
      <c r="B210" s="33">
        <v>145775</v>
      </c>
      <c r="C210" s="82" t="s">
        <v>1344</v>
      </c>
      <c r="D210" s="42" t="s">
        <v>497</v>
      </c>
      <c r="E210" s="24" t="s">
        <v>449</v>
      </c>
      <c r="F210" s="29" t="s">
        <v>43</v>
      </c>
      <c r="G210" s="13" t="s">
        <v>825</v>
      </c>
      <c r="K210" s="151"/>
      <c r="L210" s="78" t="e">
        <f t="shared" si="6"/>
        <v>#NAME?</v>
      </c>
      <c r="M210" s="78" t="e">
        <f t="shared" si="7"/>
        <v>#NAME?</v>
      </c>
      <c r="N210" s="37" t="s">
        <v>474</v>
      </c>
      <c r="P210" s="159" t="s">
        <v>1756</v>
      </c>
      <c r="Q210" s="37"/>
      <c r="R210" s="37"/>
      <c r="S210" s="37"/>
      <c r="T210" s="37"/>
      <c r="U210" s="37"/>
      <c r="V210" s="37"/>
      <c r="W210" s="37"/>
      <c r="X210" s="37"/>
      <c r="Y210" s="37"/>
      <c r="Z210" s="6"/>
    </row>
    <row r="211" spans="1:25" ht="12.75">
      <c r="A211" s="86" t="s">
        <v>41</v>
      </c>
      <c r="B211" s="22">
        <v>145787.5</v>
      </c>
      <c r="C211" s="82" t="s">
        <v>1344</v>
      </c>
      <c r="E211" s="87" t="s">
        <v>449</v>
      </c>
      <c r="F211" s="80" t="s">
        <v>35</v>
      </c>
      <c r="G211" s="79" t="s">
        <v>1408</v>
      </c>
      <c r="K211" s="151"/>
      <c r="L211" s="78" t="e">
        <f t="shared" si="6"/>
        <v>#NAME?</v>
      </c>
      <c r="M211" s="78" t="e">
        <f t="shared" si="7"/>
        <v>#NAME?</v>
      </c>
      <c r="N211" s="86" t="s">
        <v>474</v>
      </c>
      <c r="P211" s="81" t="s">
        <v>1409</v>
      </c>
      <c r="Y211" s="37"/>
    </row>
    <row r="212" spans="1:26" ht="12.75">
      <c r="A212" s="32" t="s">
        <v>41</v>
      </c>
      <c r="B212" s="33">
        <v>145787.5</v>
      </c>
      <c r="C212" s="82" t="s">
        <v>1344</v>
      </c>
      <c r="D212" s="34" t="s">
        <v>470</v>
      </c>
      <c r="E212" s="34" t="s">
        <v>449</v>
      </c>
      <c r="F212" s="34" t="s">
        <v>110</v>
      </c>
      <c r="G212" s="32" t="s">
        <v>277</v>
      </c>
      <c r="J212" s="37"/>
      <c r="K212" s="151" t="s">
        <v>1959</v>
      </c>
      <c r="L212" s="78" t="e">
        <f t="shared" si="6"/>
        <v>#NAME?</v>
      </c>
      <c r="M212" s="78" t="e">
        <f t="shared" si="7"/>
        <v>#NAME?</v>
      </c>
      <c r="N212" s="37" t="s">
        <v>474</v>
      </c>
      <c r="P212" s="86" t="s">
        <v>1135</v>
      </c>
      <c r="Q212" s="37"/>
      <c r="R212" s="37"/>
      <c r="S212" s="37"/>
      <c r="T212" s="37"/>
      <c r="U212" s="37"/>
      <c r="V212" s="37"/>
      <c r="W212" s="37"/>
      <c r="X212" s="37"/>
      <c r="Z212" s="6"/>
    </row>
    <row r="213" spans="1:26" ht="12.75">
      <c r="A213" s="32" t="s">
        <v>41</v>
      </c>
      <c r="B213" s="33">
        <v>145787.5</v>
      </c>
      <c r="C213" s="82" t="s">
        <v>1344</v>
      </c>
      <c r="D213" s="42" t="s">
        <v>506</v>
      </c>
      <c r="E213" s="34" t="s">
        <v>449</v>
      </c>
      <c r="F213" s="34" t="s">
        <v>37</v>
      </c>
      <c r="G213" s="13" t="s">
        <v>279</v>
      </c>
      <c r="J213" s="37"/>
      <c r="K213" s="151" t="s">
        <v>1463</v>
      </c>
      <c r="L213" s="78" t="e">
        <f t="shared" si="6"/>
        <v>#NAME?</v>
      </c>
      <c r="M213" s="78" t="e">
        <f t="shared" si="7"/>
        <v>#NAME?</v>
      </c>
      <c r="N213" s="37" t="s">
        <v>474</v>
      </c>
      <c r="P213" s="209" t="s">
        <v>1492</v>
      </c>
      <c r="Y213" s="37"/>
      <c r="Z213" s="6"/>
    </row>
    <row r="214" spans="1:25" ht="12.75">
      <c r="A214" s="32" t="s">
        <v>41</v>
      </c>
      <c r="B214" s="33">
        <v>145787.5</v>
      </c>
      <c r="C214" s="82" t="s">
        <v>1344</v>
      </c>
      <c r="D214" s="44" t="s">
        <v>497</v>
      </c>
      <c r="E214" s="34" t="s">
        <v>449</v>
      </c>
      <c r="F214" s="34" t="s">
        <v>43</v>
      </c>
      <c r="G214" s="13" t="s">
        <v>42</v>
      </c>
      <c r="H214" s="46" t="s">
        <v>830</v>
      </c>
      <c r="I214" s="29">
        <v>274535</v>
      </c>
      <c r="K214" s="151"/>
      <c r="L214" s="78" t="e">
        <f t="shared" si="6"/>
        <v>#NAME?</v>
      </c>
      <c r="M214" s="78" t="e">
        <f t="shared" si="7"/>
        <v>#NAME?</v>
      </c>
      <c r="N214" s="37" t="s">
        <v>474</v>
      </c>
      <c r="P214" s="209" t="s">
        <v>1492</v>
      </c>
      <c r="Y214" s="37"/>
    </row>
    <row r="215" spans="1:25" ht="12.75">
      <c r="A215" s="86" t="s">
        <v>274</v>
      </c>
      <c r="B215" s="22">
        <v>430012.5</v>
      </c>
      <c r="C215" s="31" t="s">
        <v>1</v>
      </c>
      <c r="D215" s="42" t="s">
        <v>506</v>
      </c>
      <c r="E215" s="87" t="s">
        <v>449</v>
      </c>
      <c r="F215" s="80" t="s">
        <v>286</v>
      </c>
      <c r="G215" s="13" t="s">
        <v>601</v>
      </c>
      <c r="H215" s="93" t="s">
        <v>470</v>
      </c>
      <c r="I215" s="80" t="s">
        <v>470</v>
      </c>
      <c r="K215" s="151" t="s">
        <v>1928</v>
      </c>
      <c r="L215" s="78" t="e">
        <f t="shared" si="6"/>
        <v>#NAME?</v>
      </c>
      <c r="M215" s="78" t="e">
        <f t="shared" si="7"/>
        <v>#NAME?</v>
      </c>
      <c r="N215" s="86" t="s">
        <v>474</v>
      </c>
      <c r="P215" s="81" t="s">
        <v>1136</v>
      </c>
      <c r="Y215" s="37"/>
    </row>
    <row r="216" spans="1:25" ht="12.75">
      <c r="A216" s="45" t="s">
        <v>30</v>
      </c>
      <c r="B216" s="22">
        <v>430025</v>
      </c>
      <c r="C216" s="31" t="s">
        <v>1</v>
      </c>
      <c r="D216" s="8" t="s">
        <v>491</v>
      </c>
      <c r="E216" s="31" t="s">
        <v>449</v>
      </c>
      <c r="F216" s="34" t="s">
        <v>283</v>
      </c>
      <c r="G216" s="13" t="s">
        <v>282</v>
      </c>
      <c r="J216" s="37"/>
      <c r="K216" s="151" t="s">
        <v>1464</v>
      </c>
      <c r="L216" s="78" t="e">
        <f t="shared" si="6"/>
        <v>#NAME?</v>
      </c>
      <c r="M216" s="78" t="e">
        <f t="shared" si="7"/>
        <v>#NAME?</v>
      </c>
      <c r="N216" s="37" t="s">
        <v>474</v>
      </c>
      <c r="P216" s="86" t="s">
        <v>1156</v>
      </c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ht="12.75">
      <c r="A217" s="45" t="s">
        <v>57</v>
      </c>
      <c r="B217" s="22">
        <v>430050</v>
      </c>
      <c r="C217" s="31" t="s">
        <v>1</v>
      </c>
      <c r="D217" s="8" t="s">
        <v>497</v>
      </c>
      <c r="E217" s="31" t="s">
        <v>449</v>
      </c>
      <c r="F217" s="34" t="s">
        <v>286</v>
      </c>
      <c r="G217" s="13" t="s">
        <v>288</v>
      </c>
      <c r="J217" s="37" t="s">
        <v>615</v>
      </c>
      <c r="K217" s="151" t="s">
        <v>1462</v>
      </c>
      <c r="L217" s="78" t="e">
        <f t="shared" si="6"/>
        <v>#NAME?</v>
      </c>
      <c r="M217" s="78" t="e">
        <f t="shared" si="7"/>
        <v>#NAME?</v>
      </c>
      <c r="N217" s="37" t="s">
        <v>474</v>
      </c>
      <c r="O217" s="37"/>
      <c r="P217" s="81" t="s">
        <v>1294</v>
      </c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4" ht="12.75">
      <c r="A218" s="45" t="s">
        <v>57</v>
      </c>
      <c r="B218" s="22">
        <v>430050</v>
      </c>
      <c r="C218" s="31" t="s">
        <v>1</v>
      </c>
      <c r="D218" s="8" t="s">
        <v>497</v>
      </c>
      <c r="E218" s="31" t="s">
        <v>449</v>
      </c>
      <c r="F218" s="34" t="s">
        <v>43</v>
      </c>
      <c r="G218" s="32" t="s">
        <v>292</v>
      </c>
      <c r="J218" s="37"/>
      <c r="K218" s="151"/>
      <c r="L218" s="78" t="e">
        <f t="shared" si="6"/>
        <v>#NAME?</v>
      </c>
      <c r="M218" s="78" t="e">
        <f t="shared" si="7"/>
        <v>#NAME?</v>
      </c>
      <c r="N218" s="37" t="s">
        <v>474</v>
      </c>
      <c r="O218" s="37"/>
      <c r="P218" s="209" t="s">
        <v>1492</v>
      </c>
      <c r="Q218" s="37"/>
      <c r="R218" s="37"/>
      <c r="S218" s="37"/>
      <c r="T218" s="37"/>
      <c r="U218" s="37"/>
      <c r="V218" s="37"/>
      <c r="W218" s="37"/>
      <c r="X218" s="37"/>
    </row>
    <row r="219" spans="1:25" ht="12.75">
      <c r="A219" s="45" t="s">
        <v>57</v>
      </c>
      <c r="B219" s="22">
        <v>430050</v>
      </c>
      <c r="C219" s="31" t="s">
        <v>1</v>
      </c>
      <c r="D219" s="31" t="s">
        <v>470</v>
      </c>
      <c r="E219" s="31" t="s">
        <v>449</v>
      </c>
      <c r="F219" s="34" t="s">
        <v>43</v>
      </c>
      <c r="G219" s="79" t="s">
        <v>2082</v>
      </c>
      <c r="J219" s="37"/>
      <c r="K219" s="151"/>
      <c r="L219" s="78" t="e">
        <f t="shared" si="6"/>
        <v>#NAME?</v>
      </c>
      <c r="M219" s="78" t="e">
        <f t="shared" si="7"/>
        <v>#NAME?</v>
      </c>
      <c r="N219" s="37" t="s">
        <v>474</v>
      </c>
      <c r="P219" s="209" t="s">
        <v>1492</v>
      </c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ht="12.75">
      <c r="A220" s="45" t="s">
        <v>57</v>
      </c>
      <c r="B220" s="22">
        <v>430050</v>
      </c>
      <c r="C220" s="31" t="s">
        <v>1</v>
      </c>
      <c r="D220" s="8" t="s">
        <v>491</v>
      </c>
      <c r="E220" s="31" t="s">
        <v>449</v>
      </c>
      <c r="F220" s="34" t="s">
        <v>297</v>
      </c>
      <c r="G220" s="13" t="s">
        <v>300</v>
      </c>
      <c r="H220" s="45"/>
      <c r="J220" s="37"/>
      <c r="K220" s="151" t="s">
        <v>915</v>
      </c>
      <c r="L220" s="78" t="e">
        <f t="shared" si="6"/>
        <v>#NAME?</v>
      </c>
      <c r="M220" s="78" t="e">
        <f t="shared" si="7"/>
        <v>#NAME?</v>
      </c>
      <c r="N220" s="37" t="s">
        <v>474</v>
      </c>
      <c r="O220" s="37"/>
      <c r="P220" s="86" t="s">
        <v>1114</v>
      </c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ht="12.75">
      <c r="A221" s="45" t="s">
        <v>38</v>
      </c>
      <c r="B221" s="22">
        <v>430075</v>
      </c>
      <c r="C221" s="31" t="s">
        <v>1</v>
      </c>
      <c r="D221" s="8" t="s">
        <v>491</v>
      </c>
      <c r="E221" s="31" t="s">
        <v>449</v>
      </c>
      <c r="F221" s="34" t="s">
        <v>40</v>
      </c>
      <c r="G221" s="13" t="s">
        <v>39</v>
      </c>
      <c r="H221" s="46" t="s">
        <v>830</v>
      </c>
      <c r="I221" s="29" t="s">
        <v>546</v>
      </c>
      <c r="J221" s="26" t="s">
        <v>561</v>
      </c>
      <c r="K221" s="151" t="s">
        <v>1107</v>
      </c>
      <c r="L221" s="78" t="e">
        <f t="shared" si="6"/>
        <v>#NAME?</v>
      </c>
      <c r="M221" s="78" t="e">
        <f t="shared" si="7"/>
        <v>#NAME?</v>
      </c>
      <c r="N221" s="37" t="s">
        <v>474</v>
      </c>
      <c r="P221" s="86" t="s">
        <v>1187</v>
      </c>
      <c r="Z221" s="6"/>
    </row>
    <row r="222" spans="1:26" ht="12.75">
      <c r="A222" s="36" t="s">
        <v>38</v>
      </c>
      <c r="B222" s="35">
        <v>430075</v>
      </c>
      <c r="C222" s="24" t="s">
        <v>1</v>
      </c>
      <c r="D222" s="42" t="s">
        <v>497</v>
      </c>
      <c r="E222" s="31" t="s">
        <v>449</v>
      </c>
      <c r="F222" s="29" t="s">
        <v>290</v>
      </c>
      <c r="G222" s="12" t="s">
        <v>289</v>
      </c>
      <c r="J222" s="37"/>
      <c r="K222" s="151" t="s">
        <v>1460</v>
      </c>
      <c r="L222" s="78" t="e">
        <f t="shared" si="6"/>
        <v>#NAME?</v>
      </c>
      <c r="M222" s="78" t="e">
        <f t="shared" si="7"/>
        <v>#NAME?</v>
      </c>
      <c r="N222" s="37" t="s">
        <v>474</v>
      </c>
      <c r="P222" s="81" t="s">
        <v>1159</v>
      </c>
      <c r="Q222" s="37"/>
      <c r="R222" s="37"/>
      <c r="S222" s="37"/>
      <c r="T222" s="37"/>
      <c r="U222" s="37"/>
      <c r="V222" s="37"/>
      <c r="W222" s="37"/>
      <c r="X222" s="37"/>
      <c r="Y222" s="37"/>
      <c r="Z222" s="6"/>
    </row>
    <row r="223" spans="1:25" ht="12.75">
      <c r="A223" s="86" t="s">
        <v>0</v>
      </c>
      <c r="B223" s="22">
        <v>430087.5</v>
      </c>
      <c r="C223" s="31" t="s">
        <v>53</v>
      </c>
      <c r="E223" s="87" t="s">
        <v>449</v>
      </c>
      <c r="F223" s="80" t="s">
        <v>283</v>
      </c>
      <c r="G223" s="79" t="s">
        <v>2147</v>
      </c>
      <c r="H223" s="47" t="s">
        <v>829</v>
      </c>
      <c r="I223" s="43" t="s">
        <v>2148</v>
      </c>
      <c r="K223" s="151" t="s">
        <v>2257</v>
      </c>
      <c r="L223" s="78" t="e">
        <f t="shared" si="6"/>
        <v>#NAME?</v>
      </c>
      <c r="M223" s="78" t="e">
        <f t="shared" si="7"/>
        <v>#NAME?</v>
      </c>
      <c r="N223" s="86" t="s">
        <v>474</v>
      </c>
      <c r="P223" s="209" t="s">
        <v>1492</v>
      </c>
      <c r="Y223" s="37"/>
    </row>
    <row r="224" spans="1:25" ht="12.75">
      <c r="A224" s="86" t="s">
        <v>0</v>
      </c>
      <c r="B224" s="22">
        <v>430087.5</v>
      </c>
      <c r="C224" s="31" t="s">
        <v>1</v>
      </c>
      <c r="D224" s="42" t="s">
        <v>506</v>
      </c>
      <c r="E224" s="87" t="s">
        <v>449</v>
      </c>
      <c r="F224" s="80" t="s">
        <v>297</v>
      </c>
      <c r="G224" s="13" t="s">
        <v>2753</v>
      </c>
      <c r="K224" s="151" t="s">
        <v>2754</v>
      </c>
      <c r="L224" s="78" t="e">
        <f t="shared" si="6"/>
        <v>#NAME?</v>
      </c>
      <c r="M224" s="78" t="e">
        <f t="shared" si="7"/>
        <v>#NAME?</v>
      </c>
      <c r="N224" s="86" t="s">
        <v>474</v>
      </c>
      <c r="P224" s="209" t="s">
        <v>1492</v>
      </c>
      <c r="Y224" s="37"/>
    </row>
    <row r="225" spans="1:26" ht="12.75">
      <c r="A225" s="45" t="s">
        <v>180</v>
      </c>
      <c r="B225" s="22">
        <v>430100</v>
      </c>
      <c r="C225" s="31" t="s">
        <v>1</v>
      </c>
      <c r="D225" s="83" t="s">
        <v>612</v>
      </c>
      <c r="E225" s="31" t="s">
        <v>449</v>
      </c>
      <c r="F225" s="34" t="s">
        <v>35</v>
      </c>
      <c r="G225" s="32" t="s">
        <v>270</v>
      </c>
      <c r="K225" s="151"/>
      <c r="L225" s="78" t="e">
        <f t="shared" si="6"/>
        <v>#NAME?</v>
      </c>
      <c r="M225" s="78" t="e">
        <f t="shared" si="7"/>
        <v>#NAME?</v>
      </c>
      <c r="N225" s="37" t="s">
        <v>474</v>
      </c>
      <c r="O225" s="37"/>
      <c r="P225" s="86" t="s">
        <v>1154</v>
      </c>
      <c r="Z225" s="6"/>
    </row>
    <row r="226" spans="1:26" ht="12.75">
      <c r="A226" s="86" t="s">
        <v>180</v>
      </c>
      <c r="B226" s="22">
        <v>430100</v>
      </c>
      <c r="C226" s="31" t="s">
        <v>1</v>
      </c>
      <c r="D226" s="42" t="s">
        <v>506</v>
      </c>
      <c r="E226" s="87" t="s">
        <v>449</v>
      </c>
      <c r="F226" s="80" t="s">
        <v>286</v>
      </c>
      <c r="G226" s="13" t="s">
        <v>285</v>
      </c>
      <c r="K226" s="151"/>
      <c r="L226" s="78" t="e">
        <f t="shared" si="6"/>
        <v>#NAME?</v>
      </c>
      <c r="M226" s="78" t="e">
        <f t="shared" si="7"/>
        <v>#NAME?</v>
      </c>
      <c r="N226" s="86" t="s">
        <v>474</v>
      </c>
      <c r="P226" s="209" t="s">
        <v>1492</v>
      </c>
      <c r="Q226" s="37"/>
      <c r="R226" s="37"/>
      <c r="S226" s="37"/>
      <c r="T226" s="37"/>
      <c r="U226" s="37"/>
      <c r="V226" s="37"/>
      <c r="W226" s="37"/>
      <c r="X226" s="37"/>
      <c r="Y226" s="37"/>
      <c r="Z226" s="6"/>
    </row>
    <row r="227" spans="1:24" ht="12.75">
      <c r="A227" s="45" t="s">
        <v>182</v>
      </c>
      <c r="B227" s="22">
        <v>430125</v>
      </c>
      <c r="C227" s="31" t="s">
        <v>1</v>
      </c>
      <c r="D227" s="31" t="s">
        <v>470</v>
      </c>
      <c r="E227" s="31" t="s">
        <v>449</v>
      </c>
      <c r="F227" s="34" t="s">
        <v>297</v>
      </c>
      <c r="G227" s="32" t="s">
        <v>299</v>
      </c>
      <c r="J227" s="37"/>
      <c r="K227" s="151" t="s">
        <v>916</v>
      </c>
      <c r="L227" s="78" t="e">
        <f t="shared" si="6"/>
        <v>#NAME?</v>
      </c>
      <c r="M227" s="78" t="e">
        <f t="shared" si="7"/>
        <v>#NAME?</v>
      </c>
      <c r="N227" s="37" t="s">
        <v>474</v>
      </c>
      <c r="P227" s="209" t="s">
        <v>1492</v>
      </c>
      <c r="Q227" s="37"/>
      <c r="R227" s="37"/>
      <c r="S227" s="37"/>
      <c r="T227" s="37"/>
      <c r="U227" s="37"/>
      <c r="V227" s="37"/>
      <c r="W227" s="37"/>
      <c r="X227" s="37"/>
    </row>
    <row r="228" spans="1:24" ht="12.75">
      <c r="A228" s="36" t="s">
        <v>16</v>
      </c>
      <c r="B228" s="35">
        <v>430137.5</v>
      </c>
      <c r="C228" s="24" t="s">
        <v>1</v>
      </c>
      <c r="D228" s="42" t="s">
        <v>470</v>
      </c>
      <c r="E228" s="31" t="s">
        <v>449</v>
      </c>
      <c r="F228" s="29" t="s">
        <v>290</v>
      </c>
      <c r="G228" s="167" t="s">
        <v>291</v>
      </c>
      <c r="H228" s="47" t="s">
        <v>829</v>
      </c>
      <c r="I228" s="43" t="s">
        <v>2115</v>
      </c>
      <c r="J228" s="37"/>
      <c r="K228" s="151" t="s">
        <v>1703</v>
      </c>
      <c r="L228" s="78" t="e">
        <f t="shared" si="6"/>
        <v>#NAME?</v>
      </c>
      <c r="M228" s="78" t="e">
        <f t="shared" si="7"/>
        <v>#NAME?</v>
      </c>
      <c r="N228" s="37" t="s">
        <v>474</v>
      </c>
      <c r="P228" s="81" t="s">
        <v>1702</v>
      </c>
      <c r="Q228" s="37"/>
      <c r="R228" s="37"/>
      <c r="S228" s="37"/>
      <c r="T228" s="37"/>
      <c r="U228" s="37"/>
      <c r="V228" s="37"/>
      <c r="W228" s="37"/>
      <c r="X228" s="37"/>
    </row>
    <row r="229" spans="1:16" ht="12.75">
      <c r="A229" s="160" t="s">
        <v>4</v>
      </c>
      <c r="B229" s="22">
        <v>430150</v>
      </c>
      <c r="C229" s="31" t="s">
        <v>1</v>
      </c>
      <c r="E229" s="87" t="s">
        <v>449</v>
      </c>
      <c r="F229" s="80" t="s">
        <v>35</v>
      </c>
      <c r="G229" s="79" t="s">
        <v>1602</v>
      </c>
      <c r="K229" s="151" t="s">
        <v>1603</v>
      </c>
      <c r="L229" s="78" t="e">
        <f t="shared" si="6"/>
        <v>#NAME?</v>
      </c>
      <c r="M229" s="78" t="e">
        <f t="shared" si="7"/>
        <v>#NAME?</v>
      </c>
      <c r="N229" s="86" t="s">
        <v>474</v>
      </c>
      <c r="P229" s="81" t="s">
        <v>1154</v>
      </c>
    </row>
    <row r="230" spans="1:26" ht="12.75">
      <c r="A230" s="86" t="s">
        <v>50</v>
      </c>
      <c r="B230" s="22">
        <v>430162.5</v>
      </c>
      <c r="C230" s="31" t="s">
        <v>1</v>
      </c>
      <c r="E230" s="87" t="s">
        <v>449</v>
      </c>
      <c r="F230" s="80" t="s">
        <v>35</v>
      </c>
      <c r="G230" s="79" t="s">
        <v>1599</v>
      </c>
      <c r="K230" s="151" t="s">
        <v>1600</v>
      </c>
      <c r="L230" s="78" t="e">
        <f t="shared" si="6"/>
        <v>#NAME?</v>
      </c>
      <c r="M230" s="78" t="e">
        <f t="shared" si="7"/>
        <v>#NAME?</v>
      </c>
      <c r="N230" s="86" t="s">
        <v>474</v>
      </c>
      <c r="P230" s="81" t="s">
        <v>1154</v>
      </c>
      <c r="Y230" s="37"/>
      <c r="Z230" s="6"/>
    </row>
    <row r="231" spans="1:26" ht="12.75">
      <c r="A231" s="45" t="s">
        <v>13</v>
      </c>
      <c r="B231" s="22">
        <v>430175</v>
      </c>
      <c r="C231" s="31" t="s">
        <v>1</v>
      </c>
      <c r="D231" s="8" t="s">
        <v>491</v>
      </c>
      <c r="E231" s="31" t="s">
        <v>449</v>
      </c>
      <c r="F231" s="34" t="s">
        <v>286</v>
      </c>
      <c r="G231" s="13" t="s">
        <v>285</v>
      </c>
      <c r="H231" s="45"/>
      <c r="J231" s="37"/>
      <c r="K231" s="151" t="s">
        <v>885</v>
      </c>
      <c r="L231" s="78" t="e">
        <f t="shared" si="6"/>
        <v>#NAME?</v>
      </c>
      <c r="M231" s="78" t="e">
        <f t="shared" si="7"/>
        <v>#NAME?</v>
      </c>
      <c r="N231" s="37" t="s">
        <v>474</v>
      </c>
      <c r="O231" s="37"/>
      <c r="P231" s="81" t="s">
        <v>1499</v>
      </c>
      <c r="Q231" s="37"/>
      <c r="R231" s="37"/>
      <c r="S231" s="37"/>
      <c r="T231" s="37"/>
      <c r="U231" s="37"/>
      <c r="V231" s="37"/>
      <c r="W231" s="37"/>
      <c r="X231" s="37"/>
      <c r="Z231" s="6"/>
    </row>
    <row r="232" spans="1:24" ht="12.75">
      <c r="A232" s="45" t="s">
        <v>13</v>
      </c>
      <c r="B232" s="22">
        <v>430175</v>
      </c>
      <c r="C232" s="31" t="s">
        <v>1</v>
      </c>
      <c r="D232" s="31" t="s">
        <v>470</v>
      </c>
      <c r="E232" s="31" t="s">
        <v>449</v>
      </c>
      <c r="F232" s="34" t="s">
        <v>43</v>
      </c>
      <c r="G232" s="32" t="s">
        <v>293</v>
      </c>
      <c r="J232" s="37"/>
      <c r="K232" s="151" t="s">
        <v>925</v>
      </c>
      <c r="L232" s="78" t="e">
        <f t="shared" si="6"/>
        <v>#NAME?</v>
      </c>
      <c r="M232" s="78" t="e">
        <f t="shared" si="7"/>
        <v>#NAME?</v>
      </c>
      <c r="N232" s="37" t="s">
        <v>474</v>
      </c>
      <c r="P232" s="209" t="s">
        <v>1492</v>
      </c>
      <c r="Q232" s="37"/>
      <c r="R232" s="37"/>
      <c r="S232" s="37"/>
      <c r="T232" s="37"/>
      <c r="U232" s="37"/>
      <c r="V232" s="37"/>
      <c r="W232" s="37"/>
      <c r="X232" s="37"/>
    </row>
    <row r="233" spans="1:24" ht="12.75">
      <c r="A233" s="37" t="s">
        <v>21</v>
      </c>
      <c r="B233" s="35">
        <v>430200</v>
      </c>
      <c r="C233" s="24" t="s">
        <v>1</v>
      </c>
      <c r="D233" s="42" t="s">
        <v>491</v>
      </c>
      <c r="E233" s="24" t="s">
        <v>449</v>
      </c>
      <c r="F233" s="29" t="s">
        <v>35</v>
      </c>
      <c r="G233" s="12" t="s">
        <v>269</v>
      </c>
      <c r="K233" s="151" t="s">
        <v>1465</v>
      </c>
      <c r="L233" s="78" t="e">
        <f t="shared" si="6"/>
        <v>#NAME?</v>
      </c>
      <c r="M233" s="78" t="e">
        <f t="shared" si="7"/>
        <v>#NAME?</v>
      </c>
      <c r="N233" s="37" t="s">
        <v>474</v>
      </c>
      <c r="P233" s="86" t="s">
        <v>1156</v>
      </c>
      <c r="Q233" s="37"/>
      <c r="R233" s="37"/>
      <c r="S233" s="37"/>
      <c r="T233" s="37"/>
      <c r="U233" s="37"/>
      <c r="V233" s="37"/>
      <c r="W233" s="37"/>
      <c r="X233" s="37"/>
    </row>
    <row r="234" spans="1:26" ht="12.75">
      <c r="A234" s="86" t="s">
        <v>187</v>
      </c>
      <c r="B234" s="22">
        <v>430212.5</v>
      </c>
      <c r="C234" s="31" t="s">
        <v>1</v>
      </c>
      <c r="D234" s="42" t="s">
        <v>497</v>
      </c>
      <c r="E234" s="87" t="s">
        <v>449</v>
      </c>
      <c r="F234" s="80" t="s">
        <v>286</v>
      </c>
      <c r="G234" s="13" t="s">
        <v>2721</v>
      </c>
      <c r="H234" s="145" t="s">
        <v>830</v>
      </c>
      <c r="I234" s="80" t="s">
        <v>2722</v>
      </c>
      <c r="K234" s="151" t="s">
        <v>2723</v>
      </c>
      <c r="L234" s="78" t="e">
        <f t="shared" si="6"/>
        <v>#NAME?</v>
      </c>
      <c r="M234" s="78" t="e">
        <f t="shared" si="7"/>
        <v>#NAME?</v>
      </c>
      <c r="N234" s="86" t="s">
        <v>474</v>
      </c>
      <c r="P234" s="81" t="s">
        <v>2724</v>
      </c>
      <c r="Y234" s="37"/>
      <c r="Z234" s="6"/>
    </row>
    <row r="235" spans="1:16" ht="12.75">
      <c r="A235" s="37" t="s">
        <v>91</v>
      </c>
      <c r="B235" s="35">
        <v>430250</v>
      </c>
      <c r="C235" s="31" t="s">
        <v>1</v>
      </c>
      <c r="D235" s="42" t="s">
        <v>506</v>
      </c>
      <c r="E235" s="31" t="s">
        <v>449</v>
      </c>
      <c r="F235" s="29" t="s">
        <v>290</v>
      </c>
      <c r="G235" s="12" t="s">
        <v>289</v>
      </c>
      <c r="J235" s="37"/>
      <c r="K235" s="151" t="s">
        <v>1460</v>
      </c>
      <c r="L235" s="78" t="e">
        <f t="shared" si="6"/>
        <v>#NAME?</v>
      </c>
      <c r="M235" s="78" t="e">
        <f t="shared" si="7"/>
        <v>#NAME?</v>
      </c>
      <c r="N235" s="37" t="s">
        <v>474</v>
      </c>
      <c r="P235" s="81" t="s">
        <v>1115</v>
      </c>
    </row>
    <row r="236" spans="1:26" ht="12.75">
      <c r="A236" s="192" t="s">
        <v>88</v>
      </c>
      <c r="B236" s="22">
        <v>430275</v>
      </c>
      <c r="C236" s="31" t="s">
        <v>1</v>
      </c>
      <c r="E236" s="87" t="s">
        <v>449</v>
      </c>
      <c r="F236" s="80" t="s">
        <v>35</v>
      </c>
      <c r="G236" s="79" t="s">
        <v>34</v>
      </c>
      <c r="K236" s="151" t="s">
        <v>1106</v>
      </c>
      <c r="L236" s="78" t="e">
        <f t="shared" si="6"/>
        <v>#NAME?</v>
      </c>
      <c r="M236" s="78" t="e">
        <f t="shared" si="7"/>
        <v>#NAME?</v>
      </c>
      <c r="N236" s="86" t="s">
        <v>474</v>
      </c>
      <c r="O236" s="37"/>
      <c r="P236" s="81" t="s">
        <v>1187</v>
      </c>
      <c r="Q236" s="37"/>
      <c r="R236" s="37"/>
      <c r="S236" s="37"/>
      <c r="T236" s="37"/>
      <c r="U236" s="37"/>
      <c r="V236" s="37"/>
      <c r="W236" s="37"/>
      <c r="X236" s="37"/>
      <c r="Y236" s="37"/>
      <c r="Z236" s="6"/>
    </row>
    <row r="237" spans="1:26" ht="12.75">
      <c r="A237" s="45" t="s">
        <v>83</v>
      </c>
      <c r="B237" s="22">
        <v>430300</v>
      </c>
      <c r="C237" s="31" t="s">
        <v>1</v>
      </c>
      <c r="D237" s="31" t="s">
        <v>502</v>
      </c>
      <c r="E237" s="31" t="s">
        <v>449</v>
      </c>
      <c r="F237" s="34" t="s">
        <v>110</v>
      </c>
      <c r="G237" s="15" t="s">
        <v>109</v>
      </c>
      <c r="H237" s="17" t="s">
        <v>831</v>
      </c>
      <c r="K237" s="151" t="s">
        <v>1109</v>
      </c>
      <c r="L237" s="78" t="e">
        <f t="shared" si="6"/>
        <v>#NAME?</v>
      </c>
      <c r="M237" s="78" t="e">
        <f t="shared" si="7"/>
        <v>#NAME?</v>
      </c>
      <c r="N237" s="37" t="s">
        <v>474</v>
      </c>
      <c r="O237" s="37"/>
      <c r="P237" s="86" t="s">
        <v>1157</v>
      </c>
      <c r="Z237" s="6"/>
    </row>
    <row r="238" spans="1:24" ht="12.75">
      <c r="A238" s="86" t="s">
        <v>443</v>
      </c>
      <c r="B238" s="22">
        <v>430312.5</v>
      </c>
      <c r="C238" s="31" t="s">
        <v>1</v>
      </c>
      <c r="D238" s="42" t="s">
        <v>506</v>
      </c>
      <c r="E238" s="87" t="s">
        <v>449</v>
      </c>
      <c r="F238" s="80" t="s">
        <v>286</v>
      </c>
      <c r="G238" s="79" t="s">
        <v>1270</v>
      </c>
      <c r="K238" s="151" t="s">
        <v>1271</v>
      </c>
      <c r="L238" s="78" t="e">
        <f t="shared" si="6"/>
        <v>#NAME?</v>
      </c>
      <c r="M238" s="78" t="e">
        <f t="shared" si="7"/>
        <v>#NAME?</v>
      </c>
      <c r="N238" s="86" t="s">
        <v>474</v>
      </c>
      <c r="P238" s="81" t="s">
        <v>1308</v>
      </c>
      <c r="Q238" s="37"/>
      <c r="R238" s="37"/>
      <c r="S238" s="37"/>
      <c r="T238" s="37"/>
      <c r="U238" s="37"/>
      <c r="V238" s="37"/>
      <c r="W238" s="37"/>
      <c r="X238" s="37"/>
    </row>
    <row r="239" spans="1:25" ht="12.75">
      <c r="A239" s="45" t="s">
        <v>96</v>
      </c>
      <c r="B239" s="22">
        <v>430375</v>
      </c>
      <c r="C239" s="31" t="s">
        <v>1</v>
      </c>
      <c r="D239" s="31" t="s">
        <v>502</v>
      </c>
      <c r="E239" s="31" t="s">
        <v>449</v>
      </c>
      <c r="F239" s="34" t="s">
        <v>43</v>
      </c>
      <c r="G239" s="16" t="s">
        <v>111</v>
      </c>
      <c r="H239" s="17" t="s">
        <v>831</v>
      </c>
      <c r="K239" s="151" t="s">
        <v>1121</v>
      </c>
      <c r="L239" s="78" t="e">
        <f t="shared" si="6"/>
        <v>#NAME?</v>
      </c>
      <c r="M239" s="78" t="e">
        <f t="shared" si="7"/>
        <v>#NAME?</v>
      </c>
      <c r="N239" s="37" t="s">
        <v>474</v>
      </c>
      <c r="P239" s="81" t="s">
        <v>1417</v>
      </c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1:24" ht="12.75">
      <c r="A240" s="45" t="s">
        <v>96</v>
      </c>
      <c r="B240" s="22">
        <v>430375</v>
      </c>
      <c r="C240" s="31" t="s">
        <v>1</v>
      </c>
      <c r="D240" s="31" t="s">
        <v>470</v>
      </c>
      <c r="E240" s="31" t="s">
        <v>449</v>
      </c>
      <c r="F240" s="34" t="s">
        <v>43</v>
      </c>
      <c r="G240" s="16" t="s">
        <v>112</v>
      </c>
      <c r="H240" s="17" t="s">
        <v>831</v>
      </c>
      <c r="K240" s="151" t="s">
        <v>1122</v>
      </c>
      <c r="L240" s="78" t="e">
        <f t="shared" si="6"/>
        <v>#NAME?</v>
      </c>
      <c r="M240" s="78" t="e">
        <f t="shared" si="7"/>
        <v>#NAME?</v>
      </c>
      <c r="N240" s="37" t="s">
        <v>474</v>
      </c>
      <c r="P240" s="81" t="s">
        <v>1417</v>
      </c>
      <c r="Q240" s="37"/>
      <c r="R240" s="37"/>
      <c r="S240" s="37"/>
      <c r="T240" s="37"/>
      <c r="U240" s="37"/>
      <c r="V240" s="37"/>
      <c r="W240" s="37"/>
      <c r="X240" s="37"/>
    </row>
    <row r="241" spans="1:25" ht="12.75">
      <c r="A241" s="86" t="s">
        <v>1514</v>
      </c>
      <c r="B241" s="22">
        <v>430950</v>
      </c>
      <c r="C241" s="87" t="s">
        <v>553</v>
      </c>
      <c r="E241" s="87" t="s">
        <v>449</v>
      </c>
      <c r="F241" s="80" t="s">
        <v>286</v>
      </c>
      <c r="G241" s="79" t="s">
        <v>2538</v>
      </c>
      <c r="H241" s="47" t="s">
        <v>829</v>
      </c>
      <c r="I241" s="43" t="s">
        <v>2539</v>
      </c>
      <c r="K241" s="151" t="s">
        <v>1764</v>
      </c>
      <c r="L241" s="78" t="e">
        <f t="shared" si="6"/>
        <v>#NAME?</v>
      </c>
      <c r="M241" s="78" t="e">
        <f t="shared" si="7"/>
        <v>#NAME?</v>
      </c>
      <c r="N241" s="86" t="s">
        <v>474</v>
      </c>
      <c r="P241" s="81" t="s">
        <v>2540</v>
      </c>
      <c r="Y241" s="37"/>
    </row>
    <row r="242" spans="1:25" ht="12.75">
      <c r="A242" s="86" t="s">
        <v>599</v>
      </c>
      <c r="B242" s="22">
        <v>431000</v>
      </c>
      <c r="C242" s="87" t="s">
        <v>553</v>
      </c>
      <c r="D242" s="42" t="s">
        <v>506</v>
      </c>
      <c r="E242" s="87" t="s">
        <v>449</v>
      </c>
      <c r="F242" s="80" t="s">
        <v>286</v>
      </c>
      <c r="G242" s="13" t="s">
        <v>2351</v>
      </c>
      <c r="H242" s="145" t="s">
        <v>830</v>
      </c>
      <c r="I242" s="80" t="s">
        <v>2352</v>
      </c>
      <c r="K242" s="151" t="s">
        <v>2355</v>
      </c>
      <c r="L242" s="78" t="e">
        <f t="shared" si="6"/>
        <v>#NAME?</v>
      </c>
      <c r="M242" s="78" t="e">
        <f t="shared" si="7"/>
        <v>#NAME?</v>
      </c>
      <c r="N242" s="86" t="s">
        <v>474</v>
      </c>
      <c r="P242" s="81" t="s">
        <v>2353</v>
      </c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s="6" customFormat="1" ht="12.75">
      <c r="A243" s="45" t="s">
        <v>271</v>
      </c>
      <c r="B243" s="22">
        <v>431250</v>
      </c>
      <c r="C243" s="31" t="s">
        <v>1</v>
      </c>
      <c r="D243" s="8" t="s">
        <v>506</v>
      </c>
      <c r="E243" s="31" t="s">
        <v>449</v>
      </c>
      <c r="F243" s="34" t="s">
        <v>35</v>
      </c>
      <c r="G243" s="13" t="s">
        <v>269</v>
      </c>
      <c r="H243" s="36"/>
      <c r="I243" s="29"/>
      <c r="J243" s="26"/>
      <c r="K243" s="151" t="s">
        <v>1465</v>
      </c>
      <c r="L243" s="78" t="e">
        <f t="shared" si="6"/>
        <v>#NAME?</v>
      </c>
      <c r="M243" s="78" t="e">
        <f t="shared" si="7"/>
        <v>#NAME?</v>
      </c>
      <c r="N243" s="37" t="s">
        <v>474</v>
      </c>
      <c r="O243" s="37"/>
      <c r="P243" s="86" t="s">
        <v>1156</v>
      </c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6" s="6" customFormat="1" ht="12.75">
      <c r="A244" s="45" t="s">
        <v>113</v>
      </c>
      <c r="B244" s="22">
        <v>431300</v>
      </c>
      <c r="C244" s="31" t="s">
        <v>1</v>
      </c>
      <c r="D244" s="8" t="s">
        <v>506</v>
      </c>
      <c r="E244" s="31" t="s">
        <v>449</v>
      </c>
      <c r="F244" s="34" t="s">
        <v>290</v>
      </c>
      <c r="G244" s="13" t="s">
        <v>289</v>
      </c>
      <c r="H244" s="37"/>
      <c r="I244" s="29"/>
      <c r="J244" s="37"/>
      <c r="K244" s="151" t="s">
        <v>1460</v>
      </c>
      <c r="L244" s="78" t="e">
        <f t="shared" si="6"/>
        <v>#NAME?</v>
      </c>
      <c r="M244" s="78" t="e">
        <f t="shared" si="7"/>
        <v>#NAME?</v>
      </c>
      <c r="N244" s="37" t="s">
        <v>474</v>
      </c>
      <c r="O244" s="37"/>
      <c r="P244" s="86" t="s">
        <v>1160</v>
      </c>
      <c r="Q244" s="37"/>
      <c r="R244" s="37"/>
      <c r="S244" s="37"/>
      <c r="T244" s="37"/>
      <c r="U244" s="37"/>
      <c r="V244" s="37"/>
      <c r="W244" s="37"/>
      <c r="X244" s="37"/>
      <c r="Y244" s="37"/>
      <c r="Z244" s="21"/>
    </row>
    <row r="245" spans="1:25" s="6" customFormat="1" ht="12.75">
      <c r="A245" s="86" t="s">
        <v>597</v>
      </c>
      <c r="B245" s="22">
        <v>431337.5</v>
      </c>
      <c r="C245" s="31" t="s">
        <v>1</v>
      </c>
      <c r="D245" s="87" t="s">
        <v>502</v>
      </c>
      <c r="E245" s="87" t="s">
        <v>449</v>
      </c>
      <c r="F245" s="80" t="s">
        <v>35</v>
      </c>
      <c r="G245" s="16" t="s">
        <v>2017</v>
      </c>
      <c r="H245" s="17" t="s">
        <v>831</v>
      </c>
      <c r="I245" s="29"/>
      <c r="J245" s="26"/>
      <c r="K245" s="151" t="s">
        <v>1107</v>
      </c>
      <c r="L245" s="78" t="e">
        <f t="shared" si="6"/>
        <v>#NAME?</v>
      </c>
      <c r="M245" s="78" t="e">
        <f t="shared" si="7"/>
        <v>#NAME?</v>
      </c>
      <c r="N245" s="86" t="s">
        <v>474</v>
      </c>
      <c r="O245" s="26"/>
      <c r="P245" s="81" t="s">
        <v>1187</v>
      </c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s="6" customFormat="1" ht="12.75">
      <c r="A246" s="45" t="s">
        <v>223</v>
      </c>
      <c r="B246" s="22">
        <v>431375</v>
      </c>
      <c r="C246" s="31" t="s">
        <v>1</v>
      </c>
      <c r="D246" s="165"/>
      <c r="E246" s="31" t="s">
        <v>449</v>
      </c>
      <c r="F246" s="34" t="s">
        <v>290</v>
      </c>
      <c r="G246" s="103" t="s">
        <v>289</v>
      </c>
      <c r="H246" s="47" t="s">
        <v>829</v>
      </c>
      <c r="I246" s="43" t="s">
        <v>1648</v>
      </c>
      <c r="J246" s="86" t="s">
        <v>2755</v>
      </c>
      <c r="K246" s="151" t="s">
        <v>1460</v>
      </c>
      <c r="L246" s="78" t="e">
        <f t="shared" si="6"/>
        <v>#NAME?</v>
      </c>
      <c r="M246" s="78" t="e">
        <f t="shared" si="7"/>
        <v>#NAME?</v>
      </c>
      <c r="N246" s="37" t="s">
        <v>474</v>
      </c>
      <c r="O246" s="37"/>
      <c r="P246" s="81" t="s">
        <v>1160</v>
      </c>
      <c r="Q246" s="26"/>
      <c r="R246" s="26"/>
      <c r="S246" s="26"/>
      <c r="T246" s="26"/>
      <c r="U246" s="26"/>
      <c r="V246" s="26"/>
      <c r="W246" s="26"/>
      <c r="X246" s="26"/>
      <c r="Y246" s="37"/>
    </row>
    <row r="247" spans="1:25" s="6" customFormat="1" ht="12.75">
      <c r="A247" s="45" t="s">
        <v>223</v>
      </c>
      <c r="B247" s="22">
        <v>431375</v>
      </c>
      <c r="C247" s="31" t="s">
        <v>1</v>
      </c>
      <c r="D247" s="31" t="s">
        <v>470</v>
      </c>
      <c r="E247" s="31" t="s">
        <v>449</v>
      </c>
      <c r="F247" s="34" t="s">
        <v>43</v>
      </c>
      <c r="G247" s="16" t="s">
        <v>42</v>
      </c>
      <c r="H247" s="17" t="s">
        <v>831</v>
      </c>
      <c r="I247" s="29"/>
      <c r="J247" s="26"/>
      <c r="K247" s="151" t="s">
        <v>1427</v>
      </c>
      <c r="L247" s="78" t="e">
        <f t="shared" si="6"/>
        <v>#NAME?</v>
      </c>
      <c r="M247" s="78" t="e">
        <f t="shared" si="7"/>
        <v>#NAME?</v>
      </c>
      <c r="N247" s="37" t="s">
        <v>474</v>
      </c>
      <c r="O247" s="26"/>
      <c r="P247" s="86" t="s">
        <v>1115</v>
      </c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6" s="6" customFormat="1" ht="12.75">
      <c r="A248" s="102" t="s">
        <v>1320</v>
      </c>
      <c r="B248" s="22">
        <v>431437.5</v>
      </c>
      <c r="C248" s="31" t="s">
        <v>206</v>
      </c>
      <c r="D248" s="31" t="s">
        <v>470</v>
      </c>
      <c r="E248" s="31" t="s">
        <v>449</v>
      </c>
      <c r="F248" s="34" t="s">
        <v>286</v>
      </c>
      <c r="G248" s="79" t="s">
        <v>285</v>
      </c>
      <c r="H248" s="47" t="s">
        <v>829</v>
      </c>
      <c r="I248" s="43" t="s">
        <v>611</v>
      </c>
      <c r="J248" s="86" t="s">
        <v>470</v>
      </c>
      <c r="K248" s="151" t="s">
        <v>885</v>
      </c>
      <c r="L248" s="78" t="e">
        <f t="shared" si="6"/>
        <v>#NAME?</v>
      </c>
      <c r="M248" s="78" t="e">
        <f t="shared" si="7"/>
        <v>#NAME?</v>
      </c>
      <c r="N248" s="37" t="s">
        <v>474</v>
      </c>
      <c r="O248" s="37"/>
      <c r="P248" s="81" t="s">
        <v>1133</v>
      </c>
      <c r="Q248" s="26"/>
      <c r="R248" s="26"/>
      <c r="S248" s="26"/>
      <c r="T248" s="26"/>
      <c r="U248" s="26"/>
      <c r="V248" s="26"/>
      <c r="W248" s="26"/>
      <c r="X248" s="26"/>
      <c r="Y248" s="26"/>
      <c r="Z248" s="21"/>
    </row>
    <row r="249" spans="1:26" s="6" customFormat="1" ht="12.75">
      <c r="A249" s="86" t="s">
        <v>1558</v>
      </c>
      <c r="B249" s="22">
        <v>431512.5</v>
      </c>
      <c r="C249" s="31" t="s">
        <v>1</v>
      </c>
      <c r="D249" s="24"/>
      <c r="E249" s="87" t="s">
        <v>449</v>
      </c>
      <c r="F249" s="80" t="s">
        <v>35</v>
      </c>
      <c r="G249" s="79" t="s">
        <v>2198</v>
      </c>
      <c r="H249" s="162" t="s">
        <v>1902</v>
      </c>
      <c r="I249" s="43" t="s">
        <v>2199</v>
      </c>
      <c r="J249" s="26"/>
      <c r="K249" s="151" t="s">
        <v>1107</v>
      </c>
      <c r="L249" s="78" t="e">
        <f t="shared" si="6"/>
        <v>#NAME?</v>
      </c>
      <c r="M249" s="78" t="e">
        <f t="shared" si="7"/>
        <v>#NAME?</v>
      </c>
      <c r="N249" s="86" t="s">
        <v>474</v>
      </c>
      <c r="O249" s="26"/>
      <c r="P249" s="81" t="s">
        <v>1115</v>
      </c>
      <c r="Q249" s="26"/>
      <c r="R249" s="26"/>
      <c r="S249" s="26"/>
      <c r="T249" s="26"/>
      <c r="U249" s="26"/>
      <c r="V249" s="26"/>
      <c r="W249" s="26"/>
      <c r="X249" s="26"/>
      <c r="Y249" s="26"/>
      <c r="Z249" s="21"/>
    </row>
    <row r="250" spans="1:25" s="6" customFormat="1" ht="12.75">
      <c r="A250" s="79" t="s">
        <v>1789</v>
      </c>
      <c r="B250" s="22">
        <v>431562.5</v>
      </c>
      <c r="C250" s="31" t="s">
        <v>206</v>
      </c>
      <c r="D250" s="31"/>
      <c r="E250" s="83" t="s">
        <v>449</v>
      </c>
      <c r="F250" s="82" t="s">
        <v>110</v>
      </c>
      <c r="G250" s="103" t="s">
        <v>563</v>
      </c>
      <c r="H250" s="47" t="s">
        <v>829</v>
      </c>
      <c r="I250" s="43" t="s">
        <v>1790</v>
      </c>
      <c r="J250" s="81" t="s">
        <v>470</v>
      </c>
      <c r="K250" s="151" t="s">
        <v>1466</v>
      </c>
      <c r="L250" s="78" t="e">
        <f t="shared" si="6"/>
        <v>#NAME?</v>
      </c>
      <c r="M250" s="78" t="e">
        <f t="shared" si="7"/>
        <v>#NAME?</v>
      </c>
      <c r="N250" s="86" t="s">
        <v>474</v>
      </c>
      <c r="O250" s="37"/>
      <c r="P250" s="86" t="s">
        <v>1116</v>
      </c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s="6" customFormat="1" ht="12.75">
      <c r="A251" s="86" t="s">
        <v>1015</v>
      </c>
      <c r="B251" s="22">
        <v>431575</v>
      </c>
      <c r="C251" s="31" t="s">
        <v>1</v>
      </c>
      <c r="D251" s="42" t="s">
        <v>506</v>
      </c>
      <c r="E251" s="87" t="s">
        <v>449</v>
      </c>
      <c r="F251" s="80" t="s">
        <v>40</v>
      </c>
      <c r="G251" s="79" t="s">
        <v>2479</v>
      </c>
      <c r="H251" s="145" t="s">
        <v>830</v>
      </c>
      <c r="I251" s="29">
        <v>268583</v>
      </c>
      <c r="J251" s="26"/>
      <c r="K251" s="151"/>
      <c r="L251" s="78" t="e">
        <f t="shared" si="6"/>
        <v>#NAME?</v>
      </c>
      <c r="M251" s="78" t="e">
        <f t="shared" si="7"/>
        <v>#NAME?</v>
      </c>
      <c r="N251" s="86" t="s">
        <v>474</v>
      </c>
      <c r="O251" s="26"/>
      <c r="P251" s="81" t="s">
        <v>2489</v>
      </c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6" s="6" customFormat="1" ht="12.75">
      <c r="A252" s="102" t="s">
        <v>1365</v>
      </c>
      <c r="B252" s="22">
        <v>431612.5</v>
      </c>
      <c r="C252" s="31" t="s">
        <v>1</v>
      </c>
      <c r="D252" s="31" t="s">
        <v>470</v>
      </c>
      <c r="E252" s="31" t="s">
        <v>449</v>
      </c>
      <c r="F252" s="82" t="s">
        <v>286</v>
      </c>
      <c r="G252" s="79" t="s">
        <v>1920</v>
      </c>
      <c r="H252" s="47" t="s">
        <v>829</v>
      </c>
      <c r="I252" s="43" t="s">
        <v>1921</v>
      </c>
      <c r="J252" s="26"/>
      <c r="K252" s="151" t="s">
        <v>2258</v>
      </c>
      <c r="L252" s="78" t="e">
        <f t="shared" si="6"/>
        <v>#NAME?</v>
      </c>
      <c r="M252" s="78" t="e">
        <f t="shared" si="7"/>
        <v>#NAME?</v>
      </c>
      <c r="N252" s="86" t="s">
        <v>474</v>
      </c>
      <c r="O252" s="26"/>
      <c r="P252" s="209" t="s">
        <v>1492</v>
      </c>
      <c r="Q252" s="26"/>
      <c r="R252" s="26"/>
      <c r="S252" s="26"/>
      <c r="T252" s="26"/>
      <c r="U252" s="26"/>
      <c r="V252" s="26"/>
      <c r="W252" s="26"/>
      <c r="X252" s="26"/>
      <c r="Y252" s="37"/>
      <c r="Z252" s="21"/>
    </row>
    <row r="253" spans="1:26" s="6" customFormat="1" ht="12.75">
      <c r="A253" s="191" t="s">
        <v>94</v>
      </c>
      <c r="B253" s="22">
        <v>431862.5</v>
      </c>
      <c r="C253" s="83" t="s">
        <v>80</v>
      </c>
      <c r="D253" s="8" t="s">
        <v>497</v>
      </c>
      <c r="E253" s="31" t="s">
        <v>449</v>
      </c>
      <c r="F253" s="34" t="s">
        <v>297</v>
      </c>
      <c r="G253" s="13" t="s">
        <v>298</v>
      </c>
      <c r="H253" s="37"/>
      <c r="I253" s="29"/>
      <c r="J253" s="37"/>
      <c r="K253" s="151" t="s">
        <v>771</v>
      </c>
      <c r="L253" s="78" t="e">
        <f t="shared" si="6"/>
        <v>#NAME?</v>
      </c>
      <c r="M253" s="78" t="e">
        <f t="shared" si="7"/>
        <v>#NAME?</v>
      </c>
      <c r="N253" s="37" t="s">
        <v>474</v>
      </c>
      <c r="O253" s="26"/>
      <c r="P253" s="86" t="s">
        <v>1153</v>
      </c>
      <c r="Q253" s="37"/>
      <c r="R253" s="37"/>
      <c r="S253" s="37"/>
      <c r="T253" s="37"/>
      <c r="U253" s="37"/>
      <c r="V253" s="37"/>
      <c r="W253" s="37"/>
      <c r="X253" s="37"/>
      <c r="Y253" s="37"/>
      <c r="Z253" s="21"/>
    </row>
    <row r="254" spans="1:25" s="6" customFormat="1" ht="12.75">
      <c r="A254" s="86" t="s">
        <v>599</v>
      </c>
      <c r="B254" s="22">
        <v>432525</v>
      </c>
      <c r="C254" s="87" t="s">
        <v>553</v>
      </c>
      <c r="D254" s="42" t="s">
        <v>506</v>
      </c>
      <c r="E254" s="87" t="s">
        <v>449</v>
      </c>
      <c r="F254" s="80" t="s">
        <v>37</v>
      </c>
      <c r="G254" s="13" t="s">
        <v>1442</v>
      </c>
      <c r="H254" s="145" t="s">
        <v>830</v>
      </c>
      <c r="I254" s="80" t="s">
        <v>1649</v>
      </c>
      <c r="J254" s="26"/>
      <c r="K254" s="151" t="s">
        <v>1443</v>
      </c>
      <c r="L254" s="78" t="e">
        <f t="shared" si="6"/>
        <v>#NAME?</v>
      </c>
      <c r="M254" s="78" t="e">
        <f t="shared" si="7"/>
        <v>#NAME?</v>
      </c>
      <c r="N254" s="86" t="s">
        <v>474</v>
      </c>
      <c r="O254" s="26"/>
      <c r="P254" s="81" t="s">
        <v>1650</v>
      </c>
      <c r="Q254" s="37"/>
      <c r="R254" s="37"/>
      <c r="S254" s="37"/>
      <c r="T254" s="37"/>
      <c r="U254" s="37"/>
      <c r="V254" s="37"/>
      <c r="W254" s="37"/>
      <c r="X254" s="37"/>
      <c r="Y254" s="26"/>
    </row>
    <row r="255" spans="1:26" s="6" customFormat="1" ht="12.75">
      <c r="A255" s="86" t="s">
        <v>599</v>
      </c>
      <c r="B255" s="22">
        <v>432650</v>
      </c>
      <c r="C255" s="87" t="s">
        <v>553</v>
      </c>
      <c r="D255" s="42" t="s">
        <v>506</v>
      </c>
      <c r="E255" s="87" t="s">
        <v>449</v>
      </c>
      <c r="F255" s="80" t="s">
        <v>40</v>
      </c>
      <c r="G255" s="13" t="s">
        <v>2319</v>
      </c>
      <c r="H255" s="145" t="s">
        <v>830</v>
      </c>
      <c r="I255" s="80" t="s">
        <v>2320</v>
      </c>
      <c r="J255" s="26"/>
      <c r="K255" s="151" t="s">
        <v>2321</v>
      </c>
      <c r="L255" s="78" t="e">
        <f t="shared" si="6"/>
        <v>#NAME?</v>
      </c>
      <c r="M255" s="78" t="e">
        <f t="shared" si="7"/>
        <v>#NAME?</v>
      </c>
      <c r="N255" s="86" t="s">
        <v>474</v>
      </c>
      <c r="O255" s="26"/>
      <c r="P255" s="81" t="s">
        <v>2322</v>
      </c>
      <c r="Q255" s="37"/>
      <c r="R255" s="37"/>
      <c r="S255" s="37"/>
      <c r="T255" s="37"/>
      <c r="U255" s="37"/>
      <c r="V255" s="37"/>
      <c r="W255" s="37"/>
      <c r="X255" s="37"/>
      <c r="Y255" s="37"/>
      <c r="Z255" s="21"/>
    </row>
    <row r="256" spans="1:26" s="6" customFormat="1" ht="12.75">
      <c r="A256" s="86" t="s">
        <v>322</v>
      </c>
      <c r="B256" s="22">
        <v>433100</v>
      </c>
      <c r="C256" s="31" t="s">
        <v>80</v>
      </c>
      <c r="D256" s="24"/>
      <c r="E256" s="87" t="s">
        <v>449</v>
      </c>
      <c r="F256" s="80" t="s">
        <v>110</v>
      </c>
      <c r="G256" s="79" t="s">
        <v>1625</v>
      </c>
      <c r="H256" s="47" t="s">
        <v>829</v>
      </c>
      <c r="I256" s="43" t="s">
        <v>1626</v>
      </c>
      <c r="J256" s="26"/>
      <c r="K256" s="151"/>
      <c r="L256" s="78" t="e">
        <f t="shared" si="6"/>
        <v>#NAME?</v>
      </c>
      <c r="M256" s="78" t="e">
        <f t="shared" si="7"/>
        <v>#NAME?</v>
      </c>
      <c r="N256" s="86" t="s">
        <v>474</v>
      </c>
      <c r="O256" s="26"/>
      <c r="P256" s="209" t="s">
        <v>1492</v>
      </c>
      <c r="Q256" s="37"/>
      <c r="R256" s="37"/>
      <c r="S256" s="37"/>
      <c r="T256" s="37"/>
      <c r="U256" s="37"/>
      <c r="V256" s="37"/>
      <c r="W256" s="37"/>
      <c r="X256" s="37"/>
      <c r="Y256" s="26"/>
      <c r="Z256" s="21"/>
    </row>
    <row r="257" spans="1:26" s="6" customFormat="1" ht="12.75">
      <c r="A257" s="86" t="s">
        <v>599</v>
      </c>
      <c r="B257" s="22">
        <v>433575</v>
      </c>
      <c r="C257" s="87" t="s">
        <v>553</v>
      </c>
      <c r="D257" s="24"/>
      <c r="E257" s="87" t="s">
        <v>449</v>
      </c>
      <c r="F257" s="80" t="s">
        <v>2328</v>
      </c>
      <c r="G257" s="79" t="s">
        <v>2329</v>
      </c>
      <c r="H257" s="145" t="s">
        <v>830</v>
      </c>
      <c r="I257" s="80" t="s">
        <v>2330</v>
      </c>
      <c r="J257" s="26"/>
      <c r="K257" s="151" t="s">
        <v>2338</v>
      </c>
      <c r="L257" s="78" t="e">
        <f t="shared" si="6"/>
        <v>#NAME?</v>
      </c>
      <c r="M257" s="78" t="e">
        <f t="shared" si="7"/>
        <v>#NAME?</v>
      </c>
      <c r="N257" s="86" t="s">
        <v>474</v>
      </c>
      <c r="O257" s="26"/>
      <c r="P257" s="209" t="s">
        <v>1492</v>
      </c>
      <c r="Q257" s="37"/>
      <c r="R257" s="37"/>
      <c r="S257" s="37"/>
      <c r="T257" s="37"/>
      <c r="U257" s="37"/>
      <c r="V257" s="37"/>
      <c r="W257" s="37"/>
      <c r="X257" s="37"/>
      <c r="Y257" s="26"/>
      <c r="Z257" s="21"/>
    </row>
    <row r="258" spans="1:26" s="6" customFormat="1" ht="12.75">
      <c r="A258" s="86" t="s">
        <v>552</v>
      </c>
      <c r="B258" s="22">
        <v>435112.5</v>
      </c>
      <c r="C258" s="87" t="s">
        <v>553</v>
      </c>
      <c r="D258" s="42" t="s">
        <v>506</v>
      </c>
      <c r="E258" s="87" t="s">
        <v>449</v>
      </c>
      <c r="F258" s="80" t="s">
        <v>110</v>
      </c>
      <c r="G258" s="13" t="s">
        <v>1695</v>
      </c>
      <c r="H258" s="37"/>
      <c r="I258" s="29"/>
      <c r="J258" s="81" t="s">
        <v>1696</v>
      </c>
      <c r="K258" s="151" t="s">
        <v>1698</v>
      </c>
      <c r="L258" s="78" t="e">
        <f aca="true" t="shared" si="8" ref="L258:L321">KmHomeLoc2DxLoc(PontiHomeLoc,K258)</f>
        <v>#NAME?</v>
      </c>
      <c r="M258" s="78" t="e">
        <f aca="true" t="shared" si="9" ref="M258:M321">BearingHomeLoc2DxLoc(PontiHomeLoc,K258)</f>
        <v>#NAME?</v>
      </c>
      <c r="N258" s="86" t="s">
        <v>474</v>
      </c>
      <c r="O258" s="26"/>
      <c r="P258" s="81" t="s">
        <v>1697</v>
      </c>
      <c r="Q258" s="37"/>
      <c r="R258" s="37"/>
      <c r="S258" s="37"/>
      <c r="T258" s="37"/>
      <c r="U258" s="37"/>
      <c r="V258" s="37"/>
      <c r="W258" s="37"/>
      <c r="X258" s="37"/>
      <c r="Y258" s="26"/>
      <c r="Z258" s="21"/>
    </row>
    <row r="259" spans="1:25" s="6" customFormat="1" ht="12.75">
      <c r="A259" s="45" t="s">
        <v>322</v>
      </c>
      <c r="B259" s="22">
        <v>435350</v>
      </c>
      <c r="C259" s="31" t="s">
        <v>278</v>
      </c>
      <c r="D259" s="8" t="s">
        <v>506</v>
      </c>
      <c r="E259" s="31" t="s">
        <v>449</v>
      </c>
      <c r="F259" s="34" t="s">
        <v>37</v>
      </c>
      <c r="G259" s="13" t="s">
        <v>279</v>
      </c>
      <c r="H259" s="37"/>
      <c r="I259" s="29"/>
      <c r="J259" s="37"/>
      <c r="K259" s="151" t="s">
        <v>1463</v>
      </c>
      <c r="L259" s="78" t="e">
        <f t="shared" si="8"/>
        <v>#NAME?</v>
      </c>
      <c r="M259" s="78" t="e">
        <f t="shared" si="9"/>
        <v>#NAME?</v>
      </c>
      <c r="N259" s="37" t="s">
        <v>474</v>
      </c>
      <c r="O259" s="37"/>
      <c r="P259" s="209" t="s">
        <v>1492</v>
      </c>
      <c r="Q259" s="26"/>
      <c r="R259" s="26"/>
      <c r="S259" s="26"/>
      <c r="T259" s="26"/>
      <c r="U259" s="26"/>
      <c r="V259" s="26"/>
      <c r="W259" s="26"/>
      <c r="X259" s="26"/>
      <c r="Y259" s="37"/>
    </row>
    <row r="260" spans="1:26" s="6" customFormat="1" ht="12.75">
      <c r="A260" s="37" t="s">
        <v>322</v>
      </c>
      <c r="B260" s="22">
        <v>435475</v>
      </c>
      <c r="C260" s="24">
        <v>-4375</v>
      </c>
      <c r="D260" s="207" t="s">
        <v>797</v>
      </c>
      <c r="E260" s="24" t="s">
        <v>449</v>
      </c>
      <c r="F260" s="29" t="s">
        <v>35</v>
      </c>
      <c r="G260" s="32" t="s">
        <v>562</v>
      </c>
      <c r="H260" s="37"/>
      <c r="I260" s="29"/>
      <c r="J260" s="81"/>
      <c r="K260" s="151" t="s">
        <v>1108</v>
      </c>
      <c r="L260" s="78" t="e">
        <f t="shared" si="8"/>
        <v>#NAME?</v>
      </c>
      <c r="M260" s="78" t="e">
        <f t="shared" si="9"/>
        <v>#NAME?</v>
      </c>
      <c r="N260" s="37" t="s">
        <v>474</v>
      </c>
      <c r="O260" s="26"/>
      <c r="P260" s="81" t="s">
        <v>1704</v>
      </c>
      <c r="Q260" s="26"/>
      <c r="R260" s="26"/>
      <c r="S260" s="26"/>
      <c r="T260" s="26"/>
      <c r="U260" s="26"/>
      <c r="V260" s="26"/>
      <c r="W260" s="26"/>
      <c r="X260" s="26"/>
      <c r="Y260" s="26"/>
      <c r="Z260" s="21"/>
    </row>
    <row r="261" spans="1:26" s="6" customFormat="1" ht="12.75">
      <c r="A261" s="93" t="s">
        <v>322</v>
      </c>
      <c r="B261" s="22">
        <v>435712.5</v>
      </c>
      <c r="C261" s="83" t="s">
        <v>1368</v>
      </c>
      <c r="D261" s="42" t="s">
        <v>614</v>
      </c>
      <c r="E261" s="87" t="s">
        <v>449</v>
      </c>
      <c r="F261" s="80" t="s">
        <v>37</v>
      </c>
      <c r="G261" s="13" t="s">
        <v>1352</v>
      </c>
      <c r="H261" s="93" t="s">
        <v>470</v>
      </c>
      <c r="I261" s="80" t="s">
        <v>470</v>
      </c>
      <c r="J261" s="26"/>
      <c r="K261" s="151" t="s">
        <v>1463</v>
      </c>
      <c r="L261" s="78" t="e">
        <f t="shared" si="8"/>
        <v>#NAME?</v>
      </c>
      <c r="M261" s="78" t="e">
        <f t="shared" si="9"/>
        <v>#NAME?</v>
      </c>
      <c r="N261" s="86" t="s">
        <v>474</v>
      </c>
      <c r="O261" s="26"/>
      <c r="P261" s="148" t="s">
        <v>1367</v>
      </c>
      <c r="Q261" s="37"/>
      <c r="R261" s="37"/>
      <c r="S261" s="37"/>
      <c r="T261" s="37"/>
      <c r="U261" s="37"/>
      <c r="V261" s="37"/>
      <c r="W261" s="37"/>
      <c r="X261" s="37"/>
      <c r="Y261" s="26"/>
      <c r="Z261" s="21"/>
    </row>
    <row r="262" spans="1:26" s="6" customFormat="1" ht="12.75">
      <c r="A262" s="86" t="s">
        <v>23</v>
      </c>
      <c r="B262" s="22">
        <v>1291000</v>
      </c>
      <c r="C262" s="24" t="s">
        <v>536</v>
      </c>
      <c r="D262" s="24"/>
      <c r="E262" s="87" t="s">
        <v>449</v>
      </c>
      <c r="F262" s="80" t="s">
        <v>110</v>
      </c>
      <c r="G262" s="79" t="s">
        <v>1625</v>
      </c>
      <c r="H262" s="47" t="s">
        <v>829</v>
      </c>
      <c r="I262" s="43" t="s">
        <v>1626</v>
      </c>
      <c r="J262" s="26"/>
      <c r="K262" s="151"/>
      <c r="L262" s="78" t="e">
        <f t="shared" si="8"/>
        <v>#NAME?</v>
      </c>
      <c r="M262" s="78" t="e">
        <f t="shared" si="9"/>
        <v>#NAME?</v>
      </c>
      <c r="N262" s="86" t="s">
        <v>474</v>
      </c>
      <c r="O262" s="26"/>
      <c r="P262" s="209" t="s">
        <v>1492</v>
      </c>
      <c r="Q262" s="26"/>
      <c r="R262" s="26"/>
      <c r="S262" s="26"/>
      <c r="T262" s="26"/>
      <c r="U262" s="26"/>
      <c r="V262" s="26"/>
      <c r="W262" s="26"/>
      <c r="X262" s="26"/>
      <c r="Y262" s="26"/>
      <c r="Z262" s="21"/>
    </row>
    <row r="263" spans="1:26" s="6" customFormat="1" ht="12.75">
      <c r="A263" s="86" t="s">
        <v>1722</v>
      </c>
      <c r="B263" s="22">
        <v>1297050</v>
      </c>
      <c r="C263" s="31" t="s">
        <v>536</v>
      </c>
      <c r="D263" s="24"/>
      <c r="E263" s="87" t="s">
        <v>449</v>
      </c>
      <c r="F263" s="80" t="s">
        <v>37</v>
      </c>
      <c r="G263" s="79" t="s">
        <v>281</v>
      </c>
      <c r="H263" s="37"/>
      <c r="I263" s="29"/>
      <c r="J263" s="26"/>
      <c r="K263" s="151" t="s">
        <v>1463</v>
      </c>
      <c r="L263" s="78" t="e">
        <f t="shared" si="8"/>
        <v>#NAME?</v>
      </c>
      <c r="M263" s="78" t="e">
        <f t="shared" si="9"/>
        <v>#NAME?</v>
      </c>
      <c r="N263" s="86" t="s">
        <v>474</v>
      </c>
      <c r="O263" s="26"/>
      <c r="P263" s="209" t="s">
        <v>1492</v>
      </c>
      <c r="Q263" s="37"/>
      <c r="R263" s="37"/>
      <c r="S263" s="37"/>
      <c r="T263" s="37"/>
      <c r="U263" s="37"/>
      <c r="V263" s="37"/>
      <c r="W263" s="37"/>
      <c r="X263" s="37"/>
      <c r="Y263" s="26"/>
      <c r="Z263" s="21"/>
    </row>
    <row r="264" spans="1:26" s="6" customFormat="1" ht="12.75">
      <c r="A264" s="45" t="s">
        <v>623</v>
      </c>
      <c r="B264" s="22">
        <v>1297125</v>
      </c>
      <c r="C264" s="31" t="s">
        <v>536</v>
      </c>
      <c r="D264" s="31" t="s">
        <v>470</v>
      </c>
      <c r="E264" s="31" t="s">
        <v>449</v>
      </c>
      <c r="F264" s="34" t="s">
        <v>110</v>
      </c>
      <c r="G264" s="32" t="s">
        <v>275</v>
      </c>
      <c r="H264" s="37"/>
      <c r="I264" s="29"/>
      <c r="J264" s="26"/>
      <c r="K264" s="151" t="s">
        <v>1466</v>
      </c>
      <c r="L264" s="78" t="e">
        <f t="shared" si="8"/>
        <v>#NAME?</v>
      </c>
      <c r="M264" s="78" t="e">
        <f t="shared" si="9"/>
        <v>#NAME?</v>
      </c>
      <c r="N264" s="37" t="s">
        <v>474</v>
      </c>
      <c r="O264" s="37"/>
      <c r="P264" s="86" t="s">
        <v>1135</v>
      </c>
      <c r="Q264" s="26"/>
      <c r="R264" s="26"/>
      <c r="S264" s="26"/>
      <c r="T264" s="26"/>
      <c r="U264" s="26"/>
      <c r="V264" s="26"/>
      <c r="W264" s="26"/>
      <c r="X264" s="26"/>
      <c r="Y264" s="26"/>
      <c r="Z264" s="21"/>
    </row>
    <row r="265" spans="1:26" s="6" customFormat="1" ht="12.75">
      <c r="A265" s="86" t="s">
        <v>1094</v>
      </c>
      <c r="B265" s="35">
        <v>1297150</v>
      </c>
      <c r="C265" s="24" t="s">
        <v>536</v>
      </c>
      <c r="D265" s="87" t="s">
        <v>470</v>
      </c>
      <c r="E265" s="24" t="s">
        <v>449</v>
      </c>
      <c r="F265" s="29" t="s">
        <v>297</v>
      </c>
      <c r="G265" s="36" t="s">
        <v>298</v>
      </c>
      <c r="H265" s="37"/>
      <c r="I265" s="29"/>
      <c r="J265" s="26"/>
      <c r="K265" s="151" t="s">
        <v>771</v>
      </c>
      <c r="L265" s="78" t="e">
        <f t="shared" si="8"/>
        <v>#NAME?</v>
      </c>
      <c r="M265" s="78" t="e">
        <f t="shared" si="9"/>
        <v>#NAME?</v>
      </c>
      <c r="N265" s="86" t="s">
        <v>474</v>
      </c>
      <c r="O265" s="26"/>
      <c r="P265" s="81" t="s">
        <v>1114</v>
      </c>
      <c r="Q265" s="26"/>
      <c r="R265" s="26"/>
      <c r="S265" s="26"/>
      <c r="T265" s="26"/>
      <c r="U265" s="26"/>
      <c r="V265" s="26"/>
      <c r="W265" s="26"/>
      <c r="X265" s="26"/>
      <c r="Y265" s="26"/>
      <c r="Z265" s="21"/>
    </row>
    <row r="266" spans="1:25" s="6" customFormat="1" ht="12.75">
      <c r="A266" s="45" t="s">
        <v>625</v>
      </c>
      <c r="B266" s="22">
        <v>1297200</v>
      </c>
      <c r="C266" s="31" t="s">
        <v>536</v>
      </c>
      <c r="D266" s="31"/>
      <c r="E266" s="31" t="s">
        <v>449</v>
      </c>
      <c r="F266" s="34" t="s">
        <v>290</v>
      </c>
      <c r="G266" s="32" t="s">
        <v>289</v>
      </c>
      <c r="H266" s="37"/>
      <c r="I266" s="29"/>
      <c r="J266" s="26"/>
      <c r="K266" s="151" t="s">
        <v>1460</v>
      </c>
      <c r="L266" s="78" t="e">
        <f t="shared" si="8"/>
        <v>#NAME?</v>
      </c>
      <c r="M266" s="78" t="e">
        <f t="shared" si="9"/>
        <v>#NAME?</v>
      </c>
      <c r="N266" s="37" t="s">
        <v>474</v>
      </c>
      <c r="O266" s="37"/>
      <c r="P266" s="81" t="s">
        <v>1160</v>
      </c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6" s="6" customFormat="1" ht="12.75">
      <c r="A267" s="86" t="s">
        <v>626</v>
      </c>
      <c r="B267" s="22">
        <v>1297225</v>
      </c>
      <c r="C267" s="31" t="s">
        <v>536</v>
      </c>
      <c r="D267" s="24"/>
      <c r="E267" s="31" t="s">
        <v>449</v>
      </c>
      <c r="F267" s="34" t="s">
        <v>286</v>
      </c>
      <c r="G267" s="79" t="s">
        <v>285</v>
      </c>
      <c r="H267" s="47" t="s">
        <v>829</v>
      </c>
      <c r="I267" s="43" t="s">
        <v>611</v>
      </c>
      <c r="J267" s="86" t="s">
        <v>470</v>
      </c>
      <c r="K267" s="151" t="s">
        <v>1462</v>
      </c>
      <c r="L267" s="78" t="e">
        <f t="shared" si="8"/>
        <v>#NAME?</v>
      </c>
      <c r="M267" s="78" t="e">
        <f t="shared" si="9"/>
        <v>#NAME?</v>
      </c>
      <c r="N267" s="37" t="s">
        <v>474</v>
      </c>
      <c r="O267" s="37"/>
      <c r="P267" s="81" t="s">
        <v>1133</v>
      </c>
      <c r="Q267" s="37"/>
      <c r="R267" s="37"/>
      <c r="S267" s="37"/>
      <c r="T267" s="37"/>
      <c r="U267" s="37"/>
      <c r="V267" s="37"/>
      <c r="W267" s="37"/>
      <c r="X267" s="37"/>
      <c r="Y267" s="26"/>
      <c r="Z267" s="21"/>
    </row>
    <row r="268" spans="1:25" s="6" customFormat="1" ht="12.75">
      <c r="A268" s="86" t="s">
        <v>627</v>
      </c>
      <c r="B268" s="35">
        <v>1297250</v>
      </c>
      <c r="C268" s="87" t="s">
        <v>2478</v>
      </c>
      <c r="D268" s="24"/>
      <c r="E268" s="24" t="s">
        <v>449</v>
      </c>
      <c r="F268" s="29" t="s">
        <v>297</v>
      </c>
      <c r="G268" s="93" t="s">
        <v>2753</v>
      </c>
      <c r="H268" s="37"/>
      <c r="I268" s="29"/>
      <c r="J268" s="26"/>
      <c r="K268" s="151" t="s">
        <v>2754</v>
      </c>
      <c r="L268" s="78" t="e">
        <f t="shared" si="8"/>
        <v>#NAME?</v>
      </c>
      <c r="M268" s="78" t="e">
        <f t="shared" si="9"/>
        <v>#NAME?</v>
      </c>
      <c r="N268" s="37" t="s">
        <v>474</v>
      </c>
      <c r="O268" s="26"/>
      <c r="P268" s="209" t="s">
        <v>1492</v>
      </c>
      <c r="Q268" s="26"/>
      <c r="R268" s="26"/>
      <c r="S268" s="26"/>
      <c r="T268" s="26"/>
      <c r="U268" s="26"/>
      <c r="V268" s="26"/>
      <c r="W268" s="26"/>
      <c r="X268" s="26"/>
      <c r="Y268" s="37"/>
    </row>
    <row r="269" spans="1:26" s="6" customFormat="1" ht="12.75">
      <c r="A269" s="86" t="s">
        <v>1483</v>
      </c>
      <c r="B269" s="22">
        <v>1297275</v>
      </c>
      <c r="C269" s="31" t="s">
        <v>536</v>
      </c>
      <c r="D269" s="24"/>
      <c r="E269" s="87" t="s">
        <v>449</v>
      </c>
      <c r="F269" s="80" t="s">
        <v>286</v>
      </c>
      <c r="G269" s="79" t="s">
        <v>1920</v>
      </c>
      <c r="H269" s="162" t="s">
        <v>829</v>
      </c>
      <c r="I269" s="43" t="s">
        <v>1921</v>
      </c>
      <c r="J269" s="26"/>
      <c r="K269" s="151" t="s">
        <v>1764</v>
      </c>
      <c r="L269" s="78" t="e">
        <f t="shared" si="8"/>
        <v>#NAME?</v>
      </c>
      <c r="M269" s="78" t="e">
        <f t="shared" si="9"/>
        <v>#NAME?</v>
      </c>
      <c r="N269" s="86" t="s">
        <v>474</v>
      </c>
      <c r="O269" s="26"/>
      <c r="P269" s="209" t="s">
        <v>1492</v>
      </c>
      <c r="Q269" s="37"/>
      <c r="R269" s="37"/>
      <c r="S269" s="37"/>
      <c r="T269" s="37"/>
      <c r="U269" s="37"/>
      <c r="V269" s="37"/>
      <c r="W269" s="37"/>
      <c r="X269" s="37"/>
      <c r="Y269" s="37"/>
      <c r="Z269" s="21"/>
    </row>
    <row r="270" spans="1:26" s="6" customFormat="1" ht="12.75">
      <c r="A270" s="86" t="s">
        <v>628</v>
      </c>
      <c r="B270" s="22">
        <v>1297300</v>
      </c>
      <c r="C270" s="87" t="s">
        <v>2478</v>
      </c>
      <c r="D270" s="24"/>
      <c r="E270" s="87" t="s">
        <v>449</v>
      </c>
      <c r="F270" s="80" t="s">
        <v>297</v>
      </c>
      <c r="G270" s="79" t="s">
        <v>298</v>
      </c>
      <c r="H270" s="37"/>
      <c r="I270" s="29"/>
      <c r="J270" s="81" t="s">
        <v>2755</v>
      </c>
      <c r="K270" s="151"/>
      <c r="L270" s="78" t="e">
        <f t="shared" si="8"/>
        <v>#NAME?</v>
      </c>
      <c r="M270" s="78" t="e">
        <f t="shared" si="9"/>
        <v>#NAME?</v>
      </c>
      <c r="N270" s="86" t="s">
        <v>474</v>
      </c>
      <c r="O270" s="26"/>
      <c r="P270" s="209" t="s">
        <v>1492</v>
      </c>
      <c r="Q270" s="26"/>
      <c r="R270" s="26"/>
      <c r="S270" s="26"/>
      <c r="T270" s="26"/>
      <c r="U270" s="26"/>
      <c r="V270" s="26"/>
      <c r="W270" s="26"/>
      <c r="X270" s="26"/>
      <c r="Y270" s="37"/>
      <c r="Z270" s="21"/>
    </row>
    <row r="271" spans="1:25" s="6" customFormat="1" ht="12.75">
      <c r="A271" s="45" t="s">
        <v>630</v>
      </c>
      <c r="B271" s="22">
        <v>1297400</v>
      </c>
      <c r="C271" s="31" t="s">
        <v>536</v>
      </c>
      <c r="D271" s="31"/>
      <c r="E271" s="31" t="s">
        <v>449</v>
      </c>
      <c r="F271" s="34" t="s">
        <v>35</v>
      </c>
      <c r="G271" s="32" t="s">
        <v>269</v>
      </c>
      <c r="H271" s="37"/>
      <c r="I271" s="29"/>
      <c r="J271" s="26"/>
      <c r="K271" s="151" t="s">
        <v>1465</v>
      </c>
      <c r="L271" s="78" t="e">
        <f t="shared" si="8"/>
        <v>#NAME?</v>
      </c>
      <c r="M271" s="78" t="e">
        <f t="shared" si="9"/>
        <v>#NAME?</v>
      </c>
      <c r="N271" s="37" t="s">
        <v>474</v>
      </c>
      <c r="O271" s="37"/>
      <c r="P271" s="86" t="s">
        <v>1156</v>
      </c>
      <c r="Q271" s="37"/>
      <c r="R271" s="37"/>
      <c r="S271" s="37"/>
      <c r="T271" s="37"/>
      <c r="U271" s="37"/>
      <c r="V271" s="37"/>
      <c r="W271" s="37"/>
      <c r="X271" s="37"/>
      <c r="Y271" s="37"/>
    </row>
    <row r="272" spans="1:25" s="6" customFormat="1" ht="12.75">
      <c r="A272" s="86" t="s">
        <v>2342</v>
      </c>
      <c r="B272" s="22">
        <v>29610</v>
      </c>
      <c r="C272" s="87" t="s">
        <v>2336</v>
      </c>
      <c r="D272" s="24"/>
      <c r="E272" s="87" t="s">
        <v>451</v>
      </c>
      <c r="F272" s="80" t="s">
        <v>435</v>
      </c>
      <c r="G272" s="79" t="s">
        <v>434</v>
      </c>
      <c r="H272" s="37"/>
      <c r="I272" s="29"/>
      <c r="J272" s="26"/>
      <c r="K272" s="151" t="s">
        <v>1088</v>
      </c>
      <c r="L272" s="78" t="e">
        <f t="shared" si="8"/>
        <v>#NAME?</v>
      </c>
      <c r="M272" s="78" t="e">
        <f t="shared" si="9"/>
        <v>#NAME?</v>
      </c>
      <c r="N272" s="86" t="s">
        <v>475</v>
      </c>
      <c r="O272" s="26"/>
      <c r="P272" s="81" t="s">
        <v>1896</v>
      </c>
      <c r="Q272" s="37"/>
      <c r="R272" s="37"/>
      <c r="S272" s="37"/>
      <c r="T272" s="37"/>
      <c r="U272" s="37"/>
      <c r="V272" s="37"/>
      <c r="W272" s="37"/>
      <c r="X272" s="37"/>
      <c r="Y272" s="26"/>
    </row>
    <row r="273" spans="1:26" s="6" customFormat="1" ht="12.75">
      <c r="A273" s="86" t="s">
        <v>1895</v>
      </c>
      <c r="B273" s="22">
        <v>51000</v>
      </c>
      <c r="C273" s="82" t="s">
        <v>2598</v>
      </c>
      <c r="D273" s="24"/>
      <c r="E273" s="87" t="s">
        <v>451</v>
      </c>
      <c r="F273" s="80" t="s">
        <v>435</v>
      </c>
      <c r="G273" s="79" t="s">
        <v>434</v>
      </c>
      <c r="H273" s="37"/>
      <c r="I273" s="29"/>
      <c r="J273" s="26"/>
      <c r="K273" s="151" t="s">
        <v>1088</v>
      </c>
      <c r="L273" s="78" t="e">
        <f t="shared" si="8"/>
        <v>#NAME?</v>
      </c>
      <c r="M273" s="78" t="e">
        <f t="shared" si="9"/>
        <v>#NAME?</v>
      </c>
      <c r="N273" s="86" t="s">
        <v>475</v>
      </c>
      <c r="O273" s="26"/>
      <c r="P273" s="81" t="s">
        <v>1896</v>
      </c>
      <c r="Q273" s="37"/>
      <c r="R273" s="37"/>
      <c r="S273" s="37"/>
      <c r="T273" s="37"/>
      <c r="U273" s="37"/>
      <c r="V273" s="37"/>
      <c r="W273" s="37"/>
      <c r="X273" s="37"/>
      <c r="Y273" s="26"/>
      <c r="Z273" s="21"/>
    </row>
    <row r="274" spans="1:26" s="6" customFormat="1" ht="12.75">
      <c r="A274" s="86" t="s">
        <v>552</v>
      </c>
      <c r="B274" s="22">
        <v>145237.5</v>
      </c>
      <c r="C274" s="87" t="s">
        <v>553</v>
      </c>
      <c r="D274" s="42" t="s">
        <v>498</v>
      </c>
      <c r="E274" s="87" t="s">
        <v>451</v>
      </c>
      <c r="F274" s="80" t="s">
        <v>78</v>
      </c>
      <c r="G274" s="13" t="s">
        <v>419</v>
      </c>
      <c r="H274" s="37"/>
      <c r="I274" s="29"/>
      <c r="J274" s="81" t="s">
        <v>2044</v>
      </c>
      <c r="K274" s="151" t="s">
        <v>1055</v>
      </c>
      <c r="L274" s="78" t="e">
        <f t="shared" si="8"/>
        <v>#NAME?</v>
      </c>
      <c r="M274" s="78" t="e">
        <f t="shared" si="9"/>
        <v>#NAME?</v>
      </c>
      <c r="N274" s="86" t="s">
        <v>475</v>
      </c>
      <c r="O274" s="26"/>
      <c r="P274" s="81" t="s">
        <v>2039</v>
      </c>
      <c r="Q274" s="26"/>
      <c r="R274" s="26"/>
      <c r="S274" s="26"/>
      <c r="T274" s="26"/>
      <c r="U274" s="26"/>
      <c r="V274" s="26"/>
      <c r="W274" s="26"/>
      <c r="X274" s="26"/>
      <c r="Y274" s="26"/>
      <c r="Z274" s="21"/>
    </row>
    <row r="275" spans="1:25" s="6" customFormat="1" ht="12.75">
      <c r="A275" s="45" t="s">
        <v>552</v>
      </c>
      <c r="B275" s="22">
        <v>145350</v>
      </c>
      <c r="C275" s="31" t="s">
        <v>553</v>
      </c>
      <c r="D275" s="42" t="s">
        <v>495</v>
      </c>
      <c r="E275" s="31" t="s">
        <v>451</v>
      </c>
      <c r="F275" s="34" t="s">
        <v>78</v>
      </c>
      <c r="G275" s="13" t="s">
        <v>575</v>
      </c>
      <c r="H275" s="37"/>
      <c r="I275" s="29"/>
      <c r="J275" s="26" t="s">
        <v>576</v>
      </c>
      <c r="K275" s="151" t="s">
        <v>2035</v>
      </c>
      <c r="L275" s="78" t="e">
        <f t="shared" si="8"/>
        <v>#NAME?</v>
      </c>
      <c r="M275" s="78" t="e">
        <f t="shared" si="9"/>
        <v>#NAME?</v>
      </c>
      <c r="N275" s="37" t="s">
        <v>475</v>
      </c>
      <c r="O275" s="26"/>
      <c r="P275" s="81" t="s">
        <v>2036</v>
      </c>
      <c r="Q275" s="26"/>
      <c r="R275" s="26"/>
      <c r="S275" s="26"/>
      <c r="T275" s="26"/>
      <c r="U275" s="26"/>
      <c r="V275" s="26"/>
      <c r="W275" s="26"/>
      <c r="X275" s="26"/>
      <c r="Y275" s="37"/>
    </row>
    <row r="276" spans="1:25" s="6" customFormat="1" ht="12.75">
      <c r="A276" s="45" t="s">
        <v>552</v>
      </c>
      <c r="B276" s="22">
        <v>145375</v>
      </c>
      <c r="C276" s="31" t="s">
        <v>553</v>
      </c>
      <c r="D276" s="42" t="s">
        <v>495</v>
      </c>
      <c r="E276" s="31" t="s">
        <v>451</v>
      </c>
      <c r="F276" s="34" t="s">
        <v>78</v>
      </c>
      <c r="G276" s="13" t="s">
        <v>2046</v>
      </c>
      <c r="H276" s="37"/>
      <c r="I276" s="29"/>
      <c r="J276" s="81" t="s">
        <v>2047</v>
      </c>
      <c r="K276" s="151" t="s">
        <v>2037</v>
      </c>
      <c r="L276" s="78" t="e">
        <f t="shared" si="8"/>
        <v>#NAME?</v>
      </c>
      <c r="M276" s="78" t="e">
        <f t="shared" si="9"/>
        <v>#NAME?</v>
      </c>
      <c r="N276" s="37" t="s">
        <v>475</v>
      </c>
      <c r="O276" s="26"/>
      <c r="P276" s="81" t="s">
        <v>2039</v>
      </c>
      <c r="Q276" s="37"/>
      <c r="R276" s="37"/>
      <c r="S276" s="37"/>
      <c r="T276" s="37"/>
      <c r="U276" s="37"/>
      <c r="V276" s="37"/>
      <c r="W276" s="37"/>
      <c r="X276" s="37"/>
      <c r="Y276" s="37"/>
    </row>
    <row r="277" spans="1:26" s="6" customFormat="1" ht="12.75">
      <c r="A277" s="86" t="s">
        <v>2362</v>
      </c>
      <c r="B277" s="22">
        <v>145575</v>
      </c>
      <c r="C277" s="82" t="s">
        <v>1344</v>
      </c>
      <c r="D277" s="24"/>
      <c r="E277" s="87" t="s">
        <v>451</v>
      </c>
      <c r="F277" s="80" t="s">
        <v>78</v>
      </c>
      <c r="G277" s="79" t="s">
        <v>2040</v>
      </c>
      <c r="H277" s="47" t="s">
        <v>829</v>
      </c>
      <c r="I277" s="43" t="s">
        <v>2363</v>
      </c>
      <c r="J277" s="26"/>
      <c r="K277" s="151" t="s">
        <v>2364</v>
      </c>
      <c r="L277" s="78" t="e">
        <f t="shared" si="8"/>
        <v>#NAME?</v>
      </c>
      <c r="M277" s="78" t="e">
        <f t="shared" si="9"/>
        <v>#NAME?</v>
      </c>
      <c r="N277" s="86" t="s">
        <v>475</v>
      </c>
      <c r="O277" s="26"/>
      <c r="P277" s="81" t="s">
        <v>2039</v>
      </c>
      <c r="Q277" s="26"/>
      <c r="R277" s="26"/>
      <c r="S277" s="26"/>
      <c r="T277" s="26"/>
      <c r="U277" s="26"/>
      <c r="V277" s="26"/>
      <c r="W277" s="26"/>
      <c r="X277" s="26"/>
      <c r="Y277" s="26"/>
      <c r="Z277" s="21"/>
    </row>
    <row r="278" spans="1:25" s="6" customFormat="1" ht="12.75">
      <c r="A278" s="32" t="s">
        <v>246</v>
      </c>
      <c r="B278" s="33">
        <v>145587.5</v>
      </c>
      <c r="C278" s="82" t="s">
        <v>1344</v>
      </c>
      <c r="D278" s="44" t="s">
        <v>508</v>
      </c>
      <c r="E278" s="34" t="s">
        <v>451</v>
      </c>
      <c r="F278" s="34" t="s">
        <v>78</v>
      </c>
      <c r="G278" s="13" t="s">
        <v>419</v>
      </c>
      <c r="H278" s="46" t="s">
        <v>830</v>
      </c>
      <c r="I278" s="80" t="s">
        <v>2361</v>
      </c>
      <c r="J278" s="37"/>
      <c r="K278" s="151" t="s">
        <v>1055</v>
      </c>
      <c r="L278" s="78" t="e">
        <f t="shared" si="8"/>
        <v>#NAME?</v>
      </c>
      <c r="M278" s="78" t="e">
        <f t="shared" si="9"/>
        <v>#NAME?</v>
      </c>
      <c r="N278" s="37" t="s">
        <v>475</v>
      </c>
      <c r="O278" s="26"/>
      <c r="P278" s="81" t="s">
        <v>2039</v>
      </c>
      <c r="Q278" s="37"/>
      <c r="R278" s="37"/>
      <c r="S278" s="37"/>
      <c r="T278" s="37"/>
      <c r="U278" s="37"/>
      <c r="V278" s="37"/>
      <c r="W278" s="37"/>
      <c r="X278" s="37"/>
      <c r="Y278" s="37"/>
    </row>
    <row r="279" spans="1:25" s="6" customFormat="1" ht="12.75">
      <c r="A279" s="32" t="s">
        <v>33</v>
      </c>
      <c r="B279" s="33">
        <v>145600</v>
      </c>
      <c r="C279" s="82" t="s">
        <v>1344</v>
      </c>
      <c r="D279" s="34" t="s">
        <v>470</v>
      </c>
      <c r="E279" s="34" t="s">
        <v>451</v>
      </c>
      <c r="F279" s="34" t="s">
        <v>431</v>
      </c>
      <c r="G279" s="32" t="s">
        <v>430</v>
      </c>
      <c r="H279" s="37"/>
      <c r="I279" s="29"/>
      <c r="J279" s="37"/>
      <c r="K279" s="151"/>
      <c r="L279" s="78" t="e">
        <f t="shared" si="8"/>
        <v>#NAME?</v>
      </c>
      <c r="M279" s="78" t="e">
        <f t="shared" si="9"/>
        <v>#NAME?</v>
      </c>
      <c r="N279" s="37" t="s">
        <v>475</v>
      </c>
      <c r="O279" s="26"/>
      <c r="P279" s="209" t="s">
        <v>1492</v>
      </c>
      <c r="Q279" s="37"/>
      <c r="R279" s="37"/>
      <c r="S279" s="37"/>
      <c r="T279" s="37"/>
      <c r="U279" s="37"/>
      <c r="V279" s="37"/>
      <c r="W279" s="37"/>
      <c r="X279" s="37"/>
      <c r="Y279" s="26"/>
    </row>
    <row r="280" spans="1:25" s="6" customFormat="1" ht="12.75">
      <c r="A280" s="32" t="s">
        <v>172</v>
      </c>
      <c r="B280" s="33">
        <v>145612.5</v>
      </c>
      <c r="C280" s="82" t="s">
        <v>1344</v>
      </c>
      <c r="D280" s="205" t="s">
        <v>502</v>
      </c>
      <c r="E280" s="34" t="s">
        <v>451</v>
      </c>
      <c r="F280" s="34" t="s">
        <v>78</v>
      </c>
      <c r="G280" s="32" t="s">
        <v>423</v>
      </c>
      <c r="H280" s="45"/>
      <c r="I280" s="29"/>
      <c r="J280" s="37"/>
      <c r="K280" s="151" t="s">
        <v>1166</v>
      </c>
      <c r="L280" s="78" t="e">
        <f t="shared" si="8"/>
        <v>#NAME?</v>
      </c>
      <c r="M280" s="78" t="e">
        <f t="shared" si="9"/>
        <v>#NAME?</v>
      </c>
      <c r="N280" s="37" t="s">
        <v>475</v>
      </c>
      <c r="O280" s="37"/>
      <c r="P280" s="86" t="s">
        <v>1167</v>
      </c>
      <c r="Q280" s="37"/>
      <c r="R280" s="37"/>
      <c r="S280" s="37"/>
      <c r="T280" s="37"/>
      <c r="U280" s="37"/>
      <c r="V280" s="37"/>
      <c r="W280" s="37"/>
      <c r="X280" s="37"/>
      <c r="Y280" s="26"/>
    </row>
    <row r="281" spans="1:25" s="6" customFormat="1" ht="12.75">
      <c r="A281" s="86" t="s">
        <v>172</v>
      </c>
      <c r="B281" s="22">
        <v>145612.5</v>
      </c>
      <c r="C281" s="82" t="s">
        <v>1344</v>
      </c>
      <c r="D281" s="24"/>
      <c r="E281" s="87" t="s">
        <v>451</v>
      </c>
      <c r="F281" s="80" t="s">
        <v>435</v>
      </c>
      <c r="G281" s="79" t="s">
        <v>434</v>
      </c>
      <c r="H281" s="37"/>
      <c r="I281" s="29"/>
      <c r="J281" s="26"/>
      <c r="K281" s="151" t="s">
        <v>1088</v>
      </c>
      <c r="L281" s="78" t="e">
        <f t="shared" si="8"/>
        <v>#NAME?</v>
      </c>
      <c r="M281" s="78" t="e">
        <f t="shared" si="9"/>
        <v>#NAME?</v>
      </c>
      <c r="N281" s="86" t="s">
        <v>475</v>
      </c>
      <c r="O281" s="37"/>
      <c r="P281" s="81" t="s">
        <v>1218</v>
      </c>
      <c r="Q281" s="37"/>
      <c r="R281" s="37"/>
      <c r="S281" s="37"/>
      <c r="T281" s="37"/>
      <c r="U281" s="37"/>
      <c r="V281" s="37"/>
      <c r="W281" s="37"/>
      <c r="X281" s="37"/>
      <c r="Y281" s="26"/>
    </row>
    <row r="282" spans="1:26" s="6" customFormat="1" ht="12.75">
      <c r="A282" s="32" t="s">
        <v>29</v>
      </c>
      <c r="B282" s="33">
        <v>145625</v>
      </c>
      <c r="C282" s="82" t="s">
        <v>1344</v>
      </c>
      <c r="D282" s="34"/>
      <c r="E282" s="34" t="s">
        <v>451</v>
      </c>
      <c r="F282" s="34" t="s">
        <v>431</v>
      </c>
      <c r="G282" s="32" t="s">
        <v>432</v>
      </c>
      <c r="H282" s="37"/>
      <c r="I282" s="29"/>
      <c r="J282" s="37"/>
      <c r="K282" s="151"/>
      <c r="L282" s="78" t="e">
        <f t="shared" si="8"/>
        <v>#NAME?</v>
      </c>
      <c r="M282" s="78" t="e">
        <f t="shared" si="9"/>
        <v>#NAME?</v>
      </c>
      <c r="N282" s="37" t="s">
        <v>475</v>
      </c>
      <c r="O282" s="37"/>
      <c r="P282" s="209" t="s">
        <v>1492</v>
      </c>
      <c r="Q282" s="26"/>
      <c r="R282" s="26"/>
      <c r="S282" s="26"/>
      <c r="T282" s="26"/>
      <c r="U282" s="26"/>
      <c r="V282" s="26"/>
      <c r="W282" s="26"/>
      <c r="X282" s="26"/>
      <c r="Y282" s="37"/>
      <c r="Z282" s="21"/>
    </row>
    <row r="283" spans="1:25" s="6" customFormat="1" ht="12.75">
      <c r="A283" s="36" t="s">
        <v>44</v>
      </c>
      <c r="B283" s="28">
        <v>145650</v>
      </c>
      <c r="C283" s="82" t="s">
        <v>1344</v>
      </c>
      <c r="D283" s="29" t="s">
        <v>470</v>
      </c>
      <c r="E283" s="29" t="s">
        <v>451</v>
      </c>
      <c r="F283" s="29" t="s">
        <v>82</v>
      </c>
      <c r="G283" s="36" t="s">
        <v>429</v>
      </c>
      <c r="H283" s="37"/>
      <c r="I283" s="29"/>
      <c r="J283" s="26"/>
      <c r="K283" s="151"/>
      <c r="L283" s="78" t="e">
        <f t="shared" si="8"/>
        <v>#NAME?</v>
      </c>
      <c r="M283" s="78" t="e">
        <f t="shared" si="9"/>
        <v>#NAME?</v>
      </c>
      <c r="N283" s="37" t="s">
        <v>475</v>
      </c>
      <c r="O283" s="26"/>
      <c r="P283" s="81" t="s">
        <v>1579</v>
      </c>
      <c r="Q283" s="26"/>
      <c r="R283" s="26"/>
      <c r="S283" s="26"/>
      <c r="T283" s="26"/>
      <c r="U283" s="26"/>
      <c r="V283" s="26"/>
      <c r="W283" s="26"/>
      <c r="X283" s="26"/>
      <c r="Y283" s="37"/>
    </row>
    <row r="284" spans="1:26" s="6" customFormat="1" ht="12.75">
      <c r="A284" s="86" t="s">
        <v>68</v>
      </c>
      <c r="B284" s="22">
        <v>145662.5</v>
      </c>
      <c r="C284" s="82" t="s">
        <v>1344</v>
      </c>
      <c r="D284" s="24"/>
      <c r="E284" s="87" t="s">
        <v>451</v>
      </c>
      <c r="F284" s="80" t="s">
        <v>431</v>
      </c>
      <c r="G284" s="79" t="s">
        <v>517</v>
      </c>
      <c r="H284" s="47" t="s">
        <v>829</v>
      </c>
      <c r="I284" s="43" t="s">
        <v>518</v>
      </c>
      <c r="J284" s="26"/>
      <c r="K284" s="151" t="s">
        <v>2259</v>
      </c>
      <c r="L284" s="78" t="e">
        <f t="shared" si="8"/>
        <v>#NAME?</v>
      </c>
      <c r="M284" s="78" t="e">
        <f t="shared" si="9"/>
        <v>#NAME?</v>
      </c>
      <c r="N284" s="86" t="s">
        <v>475</v>
      </c>
      <c r="O284" s="26"/>
      <c r="P284" s="81" t="s">
        <v>1282</v>
      </c>
      <c r="Q284" s="26"/>
      <c r="R284" s="26"/>
      <c r="S284" s="26"/>
      <c r="T284" s="26"/>
      <c r="U284" s="26"/>
      <c r="V284" s="26"/>
      <c r="W284" s="26"/>
      <c r="X284" s="26"/>
      <c r="Y284" s="26"/>
      <c r="Z284" s="21"/>
    </row>
    <row r="285" spans="1:25" s="6" customFormat="1" ht="12.75">
      <c r="A285" s="32" t="s">
        <v>135</v>
      </c>
      <c r="B285" s="33">
        <v>145675</v>
      </c>
      <c r="C285" s="82" t="s">
        <v>1344</v>
      </c>
      <c r="D285" s="44" t="s">
        <v>495</v>
      </c>
      <c r="E285" s="34" t="s">
        <v>451</v>
      </c>
      <c r="F285" s="34" t="s">
        <v>435</v>
      </c>
      <c r="G285" s="13" t="s">
        <v>438</v>
      </c>
      <c r="H285" s="37"/>
      <c r="I285" s="29"/>
      <c r="J285" s="37"/>
      <c r="K285" s="151"/>
      <c r="L285" s="78" t="e">
        <f t="shared" si="8"/>
        <v>#NAME?</v>
      </c>
      <c r="M285" s="78" t="e">
        <f t="shared" si="9"/>
        <v>#NAME?</v>
      </c>
      <c r="N285" s="37" t="s">
        <v>475</v>
      </c>
      <c r="O285" s="37"/>
      <c r="P285" s="86" t="s">
        <v>1214</v>
      </c>
      <c r="Q285" s="37"/>
      <c r="R285" s="37"/>
      <c r="S285" s="37"/>
      <c r="T285" s="37"/>
      <c r="U285" s="37"/>
      <c r="V285" s="37"/>
      <c r="W285" s="37"/>
      <c r="X285" s="37"/>
      <c r="Y285" s="37"/>
    </row>
    <row r="286" spans="1:26" s="6" customFormat="1" ht="12.75">
      <c r="A286" s="32" t="s">
        <v>7</v>
      </c>
      <c r="B286" s="33">
        <v>145687.5</v>
      </c>
      <c r="C286" s="82" t="s">
        <v>1344</v>
      </c>
      <c r="D286" s="34" t="s">
        <v>470</v>
      </c>
      <c r="E286" s="34" t="s">
        <v>451</v>
      </c>
      <c r="F286" s="34" t="s">
        <v>78</v>
      </c>
      <c r="G286" s="32" t="s">
        <v>422</v>
      </c>
      <c r="H286" s="37"/>
      <c r="I286" s="29"/>
      <c r="J286" s="37"/>
      <c r="K286" s="151" t="s">
        <v>1168</v>
      </c>
      <c r="L286" s="78" t="e">
        <f t="shared" si="8"/>
        <v>#NAME?</v>
      </c>
      <c r="M286" s="78" t="e">
        <f t="shared" si="9"/>
        <v>#NAME?</v>
      </c>
      <c r="N286" s="37" t="s">
        <v>475</v>
      </c>
      <c r="O286" s="37"/>
      <c r="P286" s="86" t="s">
        <v>1169</v>
      </c>
      <c r="Q286" s="26"/>
      <c r="R286" s="26"/>
      <c r="S286" s="26"/>
      <c r="T286" s="26"/>
      <c r="U286" s="26"/>
      <c r="V286" s="26"/>
      <c r="W286" s="26"/>
      <c r="X286" s="26"/>
      <c r="Y286" s="37"/>
      <c r="Z286" s="21"/>
    </row>
    <row r="287" spans="1:25" s="6" customFormat="1" ht="12.75">
      <c r="A287" s="32" t="s">
        <v>60</v>
      </c>
      <c r="B287" s="33">
        <v>145700</v>
      </c>
      <c r="C287" s="82" t="s">
        <v>1344</v>
      </c>
      <c r="D287" s="44" t="s">
        <v>495</v>
      </c>
      <c r="E287" s="34" t="s">
        <v>451</v>
      </c>
      <c r="F287" s="34" t="s">
        <v>426</v>
      </c>
      <c r="G287" s="13" t="s">
        <v>428</v>
      </c>
      <c r="H287" s="37"/>
      <c r="I287" s="29"/>
      <c r="J287" s="37"/>
      <c r="K287" s="151" t="s">
        <v>776</v>
      </c>
      <c r="L287" s="78" t="e">
        <f t="shared" si="8"/>
        <v>#NAME?</v>
      </c>
      <c r="M287" s="78" t="e">
        <f t="shared" si="9"/>
        <v>#NAME?</v>
      </c>
      <c r="N287" s="37" t="s">
        <v>475</v>
      </c>
      <c r="O287" s="26"/>
      <c r="P287" s="81" t="s">
        <v>2419</v>
      </c>
      <c r="Q287" s="26"/>
      <c r="R287" s="26"/>
      <c r="S287" s="26"/>
      <c r="T287" s="26"/>
      <c r="U287" s="26"/>
      <c r="V287" s="26"/>
      <c r="W287" s="26"/>
      <c r="X287" s="26"/>
      <c r="Y287" s="37"/>
    </row>
    <row r="288" spans="1:25" s="6" customFormat="1" ht="12.75">
      <c r="A288" s="32" t="s">
        <v>145</v>
      </c>
      <c r="B288" s="33">
        <v>145725</v>
      </c>
      <c r="C288" s="82" t="s">
        <v>1344</v>
      </c>
      <c r="D288" s="34" t="s">
        <v>470</v>
      </c>
      <c r="E288" s="34" t="s">
        <v>451</v>
      </c>
      <c r="F288" s="34" t="s">
        <v>435</v>
      </c>
      <c r="G288" s="32" t="s">
        <v>436</v>
      </c>
      <c r="H288" s="46" t="s">
        <v>830</v>
      </c>
      <c r="I288" s="80" t="s">
        <v>1653</v>
      </c>
      <c r="J288" s="37"/>
      <c r="K288" s="151" t="s">
        <v>1652</v>
      </c>
      <c r="L288" s="78" t="e">
        <f t="shared" si="8"/>
        <v>#NAME?</v>
      </c>
      <c r="M288" s="78" t="e">
        <f t="shared" si="9"/>
        <v>#NAME?</v>
      </c>
      <c r="N288" s="37" t="s">
        <v>475</v>
      </c>
      <c r="O288" s="26"/>
      <c r="P288" s="81" t="s">
        <v>1651</v>
      </c>
      <c r="Q288" s="37"/>
      <c r="R288" s="37"/>
      <c r="S288" s="37"/>
      <c r="T288" s="37"/>
      <c r="U288" s="37"/>
      <c r="V288" s="37"/>
      <c r="W288" s="37"/>
      <c r="X288" s="37"/>
      <c r="Y288" s="26"/>
    </row>
    <row r="289" spans="1:25" s="6" customFormat="1" ht="12.75">
      <c r="A289" s="32" t="s">
        <v>145</v>
      </c>
      <c r="B289" s="33">
        <v>145725</v>
      </c>
      <c r="C289" s="82" t="s">
        <v>1344</v>
      </c>
      <c r="D289" s="44" t="s">
        <v>508</v>
      </c>
      <c r="E289" s="34" t="s">
        <v>451</v>
      </c>
      <c r="F289" s="34" t="s">
        <v>440</v>
      </c>
      <c r="G289" s="13" t="s">
        <v>442</v>
      </c>
      <c r="H289" s="37"/>
      <c r="I289" s="29"/>
      <c r="J289" s="37"/>
      <c r="K289" s="151" t="s">
        <v>1343</v>
      </c>
      <c r="L289" s="78" t="e">
        <f t="shared" si="8"/>
        <v>#NAME?</v>
      </c>
      <c r="M289" s="78" t="e">
        <f t="shared" si="9"/>
        <v>#NAME?</v>
      </c>
      <c r="N289" s="37" t="s">
        <v>475</v>
      </c>
      <c r="O289" s="37"/>
      <c r="P289" s="86" t="s">
        <v>1245</v>
      </c>
      <c r="Q289" s="37"/>
      <c r="R289" s="37"/>
      <c r="S289" s="37"/>
      <c r="T289" s="37"/>
      <c r="U289" s="37"/>
      <c r="V289" s="37"/>
      <c r="W289" s="37"/>
      <c r="X289" s="37"/>
      <c r="Y289" s="37"/>
    </row>
    <row r="290" spans="1:25" s="6" customFormat="1" ht="12.75">
      <c r="A290" s="86" t="s">
        <v>143</v>
      </c>
      <c r="B290" s="22">
        <v>145750</v>
      </c>
      <c r="C290" s="82" t="s">
        <v>1344</v>
      </c>
      <c r="D290" s="42" t="s">
        <v>495</v>
      </c>
      <c r="E290" s="87" t="s">
        <v>451</v>
      </c>
      <c r="F290" s="80" t="s">
        <v>426</v>
      </c>
      <c r="G290" s="13" t="s">
        <v>2712</v>
      </c>
      <c r="H290" s="37"/>
      <c r="I290" s="29"/>
      <c r="J290" s="26"/>
      <c r="K290" s="151" t="s">
        <v>2715</v>
      </c>
      <c r="L290" s="78" t="e">
        <f t="shared" si="8"/>
        <v>#NAME?</v>
      </c>
      <c r="M290" s="78" t="e">
        <f t="shared" si="9"/>
        <v>#NAME?</v>
      </c>
      <c r="N290" s="86" t="s">
        <v>475</v>
      </c>
      <c r="O290" s="26"/>
      <c r="P290" s="81" t="s">
        <v>2713</v>
      </c>
      <c r="Q290" s="37"/>
      <c r="R290" s="37"/>
      <c r="S290" s="37"/>
      <c r="T290" s="37"/>
      <c r="U290" s="37"/>
      <c r="V290" s="37"/>
      <c r="W290" s="37"/>
      <c r="X290" s="37"/>
      <c r="Y290" s="26"/>
    </row>
    <row r="291" spans="1:25" s="6" customFormat="1" ht="12.75">
      <c r="A291" s="32" t="s">
        <v>138</v>
      </c>
      <c r="B291" s="33">
        <v>145762.5</v>
      </c>
      <c r="C291" s="82" t="s">
        <v>1344</v>
      </c>
      <c r="D291" s="34" t="s">
        <v>470</v>
      </c>
      <c r="E291" s="34" t="s">
        <v>451</v>
      </c>
      <c r="F291" s="34" t="s">
        <v>78</v>
      </c>
      <c r="G291" s="32" t="s">
        <v>417</v>
      </c>
      <c r="H291" s="37"/>
      <c r="I291" s="29"/>
      <c r="J291" s="37"/>
      <c r="K291" s="151"/>
      <c r="L291" s="78" t="e">
        <f t="shared" si="8"/>
        <v>#NAME?</v>
      </c>
      <c r="M291" s="78" t="e">
        <f t="shared" si="9"/>
        <v>#NAME?</v>
      </c>
      <c r="N291" s="37" t="s">
        <v>475</v>
      </c>
      <c r="O291" s="26"/>
      <c r="P291" s="209" t="s">
        <v>1492</v>
      </c>
      <c r="Q291" s="37"/>
      <c r="R291" s="37"/>
      <c r="S291" s="37"/>
      <c r="T291" s="37"/>
      <c r="U291" s="37"/>
      <c r="V291" s="37"/>
      <c r="W291" s="37"/>
      <c r="X291" s="37"/>
      <c r="Y291" s="37"/>
    </row>
    <row r="292" spans="1:26" s="6" customFormat="1" ht="12.75">
      <c r="A292" s="86" t="s">
        <v>153</v>
      </c>
      <c r="B292" s="22">
        <v>145775</v>
      </c>
      <c r="C292" s="82" t="s">
        <v>1344</v>
      </c>
      <c r="D292" s="42" t="s">
        <v>498</v>
      </c>
      <c r="E292" s="87" t="s">
        <v>451</v>
      </c>
      <c r="F292" s="80" t="s">
        <v>435</v>
      </c>
      <c r="G292" s="13" t="s">
        <v>434</v>
      </c>
      <c r="H292" s="37"/>
      <c r="I292" s="29"/>
      <c r="J292" s="26"/>
      <c r="K292" s="151" t="s">
        <v>1088</v>
      </c>
      <c r="L292" s="78" t="e">
        <f t="shared" si="8"/>
        <v>#NAME?</v>
      </c>
      <c r="M292" s="78" t="e">
        <f t="shared" si="9"/>
        <v>#NAME?</v>
      </c>
      <c r="N292" s="86" t="s">
        <v>475</v>
      </c>
      <c r="O292" s="26"/>
      <c r="P292" s="81" t="s">
        <v>1896</v>
      </c>
      <c r="Q292" s="26"/>
      <c r="R292" s="26"/>
      <c r="S292" s="26"/>
      <c r="T292" s="26"/>
      <c r="U292" s="26"/>
      <c r="V292" s="26"/>
      <c r="W292" s="26"/>
      <c r="X292" s="26"/>
      <c r="Y292" s="26"/>
      <c r="Z292" s="21"/>
    </row>
    <row r="293" spans="1:26" s="6" customFormat="1" ht="12.75">
      <c r="A293" s="86" t="s">
        <v>153</v>
      </c>
      <c r="B293" s="22">
        <v>145775</v>
      </c>
      <c r="C293" s="82" t="s">
        <v>1344</v>
      </c>
      <c r="D293" s="42" t="s">
        <v>495</v>
      </c>
      <c r="E293" s="87" t="s">
        <v>451</v>
      </c>
      <c r="F293" s="80" t="s">
        <v>440</v>
      </c>
      <c r="G293" s="13" t="s">
        <v>1386</v>
      </c>
      <c r="H293" s="37"/>
      <c r="I293" s="29"/>
      <c r="J293" s="26"/>
      <c r="K293" s="151" t="s">
        <v>1334</v>
      </c>
      <c r="L293" s="78" t="e">
        <f t="shared" si="8"/>
        <v>#NAME?</v>
      </c>
      <c r="M293" s="78" t="e">
        <f t="shared" si="9"/>
        <v>#NAME?</v>
      </c>
      <c r="N293" s="86" t="s">
        <v>475</v>
      </c>
      <c r="O293" s="26"/>
      <c r="P293" s="81" t="s">
        <v>1340</v>
      </c>
      <c r="Q293" s="26"/>
      <c r="R293" s="26"/>
      <c r="S293" s="26"/>
      <c r="T293" s="26"/>
      <c r="U293" s="26"/>
      <c r="V293" s="26"/>
      <c r="W293" s="26"/>
      <c r="X293" s="26"/>
      <c r="Y293" s="37"/>
      <c r="Z293" s="21"/>
    </row>
    <row r="294" spans="1:26" s="6" customFormat="1" ht="12.75">
      <c r="A294" s="32" t="s">
        <v>41</v>
      </c>
      <c r="B294" s="33">
        <v>145787.5</v>
      </c>
      <c r="C294" s="82" t="s">
        <v>1344</v>
      </c>
      <c r="D294" s="87" t="s">
        <v>612</v>
      </c>
      <c r="E294" s="34" t="s">
        <v>451</v>
      </c>
      <c r="F294" s="34" t="s">
        <v>78</v>
      </c>
      <c r="G294" s="32" t="s">
        <v>425</v>
      </c>
      <c r="H294" s="37"/>
      <c r="I294" s="29"/>
      <c r="J294" s="37"/>
      <c r="K294" s="151" t="s">
        <v>1170</v>
      </c>
      <c r="L294" s="78" t="e">
        <f t="shared" si="8"/>
        <v>#NAME?</v>
      </c>
      <c r="M294" s="78" t="e">
        <f t="shared" si="9"/>
        <v>#NAME?</v>
      </c>
      <c r="N294" s="37" t="s">
        <v>475</v>
      </c>
      <c r="O294" s="26"/>
      <c r="P294" s="81" t="s">
        <v>1171</v>
      </c>
      <c r="Q294" s="26"/>
      <c r="R294" s="26"/>
      <c r="S294" s="26"/>
      <c r="T294" s="26"/>
      <c r="U294" s="26"/>
      <c r="V294" s="26"/>
      <c r="W294" s="26"/>
      <c r="X294" s="26"/>
      <c r="Y294" s="26"/>
      <c r="Z294" s="21"/>
    </row>
    <row r="295" spans="1:26" s="6" customFormat="1" ht="12.75">
      <c r="A295" s="86" t="s">
        <v>41</v>
      </c>
      <c r="B295" s="22">
        <v>145787.5</v>
      </c>
      <c r="C295" s="82" t="s">
        <v>1344</v>
      </c>
      <c r="D295" s="87" t="s">
        <v>612</v>
      </c>
      <c r="E295" s="87" t="s">
        <v>451</v>
      </c>
      <c r="F295" s="80" t="s">
        <v>426</v>
      </c>
      <c r="G295" s="79" t="s">
        <v>427</v>
      </c>
      <c r="H295" s="37"/>
      <c r="I295" s="29"/>
      <c r="J295" s="26"/>
      <c r="K295" s="151"/>
      <c r="L295" s="78" t="e">
        <f t="shared" si="8"/>
        <v>#NAME?</v>
      </c>
      <c r="M295" s="78" t="e">
        <f t="shared" si="9"/>
        <v>#NAME?</v>
      </c>
      <c r="N295" s="86" t="s">
        <v>475</v>
      </c>
      <c r="O295" s="26"/>
      <c r="P295" s="209" t="s">
        <v>1492</v>
      </c>
      <c r="Q295" s="37"/>
      <c r="R295" s="37"/>
      <c r="S295" s="37"/>
      <c r="T295" s="37"/>
      <c r="U295" s="37"/>
      <c r="V295" s="37"/>
      <c r="W295" s="37"/>
      <c r="X295" s="37"/>
      <c r="Y295" s="26"/>
      <c r="Z295" s="21"/>
    </row>
    <row r="296" spans="1:26" s="6" customFormat="1" ht="12.75">
      <c r="A296" s="45" t="s">
        <v>274</v>
      </c>
      <c r="B296" s="22">
        <v>430012.5</v>
      </c>
      <c r="C296" s="83" t="s">
        <v>53</v>
      </c>
      <c r="D296" s="31"/>
      <c r="E296" s="31" t="s">
        <v>451</v>
      </c>
      <c r="F296" s="34" t="s">
        <v>431</v>
      </c>
      <c r="G296" s="32" t="s">
        <v>517</v>
      </c>
      <c r="H296" s="162" t="s">
        <v>1912</v>
      </c>
      <c r="I296" s="43" t="s">
        <v>518</v>
      </c>
      <c r="J296" s="86" t="s">
        <v>470</v>
      </c>
      <c r="K296" s="151" t="s">
        <v>2259</v>
      </c>
      <c r="L296" s="78" t="e">
        <f t="shared" si="8"/>
        <v>#NAME?</v>
      </c>
      <c r="M296" s="78" t="e">
        <f t="shared" si="9"/>
        <v>#NAME?</v>
      </c>
      <c r="N296" s="37" t="s">
        <v>475</v>
      </c>
      <c r="O296" s="26"/>
      <c r="P296" s="81" t="s">
        <v>1282</v>
      </c>
      <c r="Q296" s="26"/>
      <c r="R296" s="26"/>
      <c r="S296" s="26"/>
      <c r="T296" s="26"/>
      <c r="U296" s="26"/>
      <c r="V296" s="26"/>
      <c r="W296" s="26"/>
      <c r="X296" s="26"/>
      <c r="Y296" s="26"/>
      <c r="Z296" s="21"/>
    </row>
    <row r="297" spans="1:25" s="6" customFormat="1" ht="12.75">
      <c r="A297" s="86" t="s">
        <v>30</v>
      </c>
      <c r="B297" s="22">
        <v>430025</v>
      </c>
      <c r="C297" s="31" t="s">
        <v>1</v>
      </c>
      <c r="D297" s="24"/>
      <c r="E297" s="87" t="s">
        <v>451</v>
      </c>
      <c r="F297" s="80" t="s">
        <v>78</v>
      </c>
      <c r="G297" s="79" t="s">
        <v>1508</v>
      </c>
      <c r="H297" s="47" t="s">
        <v>829</v>
      </c>
      <c r="I297" s="43" t="s">
        <v>1509</v>
      </c>
      <c r="J297" s="26"/>
      <c r="K297" s="151" t="s">
        <v>2260</v>
      </c>
      <c r="L297" s="78" t="e">
        <f t="shared" si="8"/>
        <v>#NAME?</v>
      </c>
      <c r="M297" s="78" t="e">
        <f t="shared" si="9"/>
        <v>#NAME?</v>
      </c>
      <c r="N297" s="86" t="s">
        <v>475</v>
      </c>
      <c r="O297" s="26"/>
      <c r="P297" s="188" t="s">
        <v>2524</v>
      </c>
      <c r="Q297" s="26"/>
      <c r="R297" s="26"/>
      <c r="S297" s="26"/>
      <c r="T297" s="26"/>
      <c r="U297" s="26"/>
      <c r="V297" s="26"/>
      <c r="W297" s="26"/>
      <c r="X297" s="26"/>
      <c r="Y297" s="37"/>
    </row>
    <row r="298" spans="1:26" s="6" customFormat="1" ht="12.75">
      <c r="A298" s="45" t="s">
        <v>30</v>
      </c>
      <c r="B298" s="22">
        <v>430025</v>
      </c>
      <c r="C298" s="31" t="s">
        <v>1</v>
      </c>
      <c r="D298" s="42" t="s">
        <v>495</v>
      </c>
      <c r="E298" s="31" t="s">
        <v>451</v>
      </c>
      <c r="F298" s="34" t="s">
        <v>440</v>
      </c>
      <c r="G298" s="13" t="s">
        <v>439</v>
      </c>
      <c r="H298" s="45"/>
      <c r="I298" s="29"/>
      <c r="J298" s="37"/>
      <c r="K298" s="151" t="s">
        <v>1335</v>
      </c>
      <c r="L298" s="78" t="e">
        <f t="shared" si="8"/>
        <v>#NAME?</v>
      </c>
      <c r="M298" s="78" t="e">
        <f t="shared" si="9"/>
        <v>#NAME?</v>
      </c>
      <c r="N298" s="37" t="s">
        <v>475</v>
      </c>
      <c r="O298" s="26"/>
      <c r="P298" s="86" t="s">
        <v>1245</v>
      </c>
      <c r="Q298" s="26"/>
      <c r="R298" s="26"/>
      <c r="S298" s="26"/>
      <c r="T298" s="26"/>
      <c r="U298" s="26"/>
      <c r="V298" s="26"/>
      <c r="W298" s="26"/>
      <c r="X298" s="26"/>
      <c r="Y298" s="37"/>
      <c r="Z298" s="21"/>
    </row>
    <row r="299" spans="1:25" s="6" customFormat="1" ht="12.75">
      <c r="A299" s="45" t="s">
        <v>57</v>
      </c>
      <c r="B299" s="22">
        <v>430050</v>
      </c>
      <c r="C299" s="31" t="s">
        <v>1</v>
      </c>
      <c r="D299" s="31" t="s">
        <v>470</v>
      </c>
      <c r="E299" s="31" t="s">
        <v>451</v>
      </c>
      <c r="F299" s="34" t="s">
        <v>78</v>
      </c>
      <c r="G299" s="32" t="s">
        <v>418</v>
      </c>
      <c r="H299" s="37"/>
      <c r="I299" s="29"/>
      <c r="J299" s="37"/>
      <c r="K299" s="151"/>
      <c r="L299" s="78" t="e">
        <f t="shared" si="8"/>
        <v>#NAME?</v>
      </c>
      <c r="M299" s="78" t="e">
        <f t="shared" si="9"/>
        <v>#NAME?</v>
      </c>
      <c r="N299" s="37" t="s">
        <v>475</v>
      </c>
      <c r="O299" s="37"/>
      <c r="P299" s="209" t="s">
        <v>1492</v>
      </c>
      <c r="Q299" s="37"/>
      <c r="R299" s="37"/>
      <c r="S299" s="37"/>
      <c r="T299" s="37"/>
      <c r="U299" s="37"/>
      <c r="V299" s="37"/>
      <c r="W299" s="37"/>
      <c r="X299" s="37"/>
      <c r="Y299" s="37"/>
    </row>
    <row r="300" spans="1:26" s="6" customFormat="1" ht="12.75">
      <c r="A300" s="86" t="s">
        <v>57</v>
      </c>
      <c r="B300" s="22">
        <v>430050</v>
      </c>
      <c r="C300" s="31" t="s">
        <v>1</v>
      </c>
      <c r="D300" s="42" t="s">
        <v>495</v>
      </c>
      <c r="E300" s="87" t="s">
        <v>451</v>
      </c>
      <c r="F300" s="80" t="s">
        <v>440</v>
      </c>
      <c r="G300" s="13" t="s">
        <v>441</v>
      </c>
      <c r="H300" s="37"/>
      <c r="I300" s="29"/>
      <c r="J300" s="26"/>
      <c r="K300" s="151" t="s">
        <v>1336</v>
      </c>
      <c r="L300" s="78" t="e">
        <f t="shared" si="8"/>
        <v>#NAME?</v>
      </c>
      <c r="M300" s="78" t="e">
        <f t="shared" si="9"/>
        <v>#NAME?</v>
      </c>
      <c r="N300" s="86" t="s">
        <v>475</v>
      </c>
      <c r="O300" s="26"/>
      <c r="P300" s="81" t="s">
        <v>1245</v>
      </c>
      <c r="Q300" s="26"/>
      <c r="R300" s="26"/>
      <c r="S300" s="26"/>
      <c r="T300" s="26"/>
      <c r="U300" s="26"/>
      <c r="V300" s="26"/>
      <c r="W300" s="26"/>
      <c r="X300" s="26"/>
      <c r="Y300" s="37"/>
      <c r="Z300" s="21"/>
    </row>
    <row r="301" spans="1:26" s="6" customFormat="1" ht="12.75">
      <c r="A301" s="102" t="s">
        <v>322</v>
      </c>
      <c r="B301" s="22">
        <v>430062.5</v>
      </c>
      <c r="C301" s="31" t="s">
        <v>1</v>
      </c>
      <c r="D301" s="31" t="s">
        <v>470</v>
      </c>
      <c r="E301" s="31" t="s">
        <v>451</v>
      </c>
      <c r="F301" s="34" t="s">
        <v>78</v>
      </c>
      <c r="G301" s="32" t="s">
        <v>421</v>
      </c>
      <c r="H301" s="37"/>
      <c r="I301" s="29"/>
      <c r="J301" s="37"/>
      <c r="K301" s="151" t="s">
        <v>1172</v>
      </c>
      <c r="L301" s="78" t="e">
        <f t="shared" si="8"/>
        <v>#NAME?</v>
      </c>
      <c r="M301" s="78" t="e">
        <f t="shared" si="9"/>
        <v>#NAME?</v>
      </c>
      <c r="N301" s="37" t="s">
        <v>475</v>
      </c>
      <c r="O301" s="37"/>
      <c r="P301" s="86" t="s">
        <v>1171</v>
      </c>
      <c r="Q301" s="37"/>
      <c r="R301" s="37"/>
      <c r="S301" s="37"/>
      <c r="T301" s="37"/>
      <c r="U301" s="37"/>
      <c r="V301" s="37"/>
      <c r="W301" s="37"/>
      <c r="X301" s="37"/>
      <c r="Y301" s="37"/>
      <c r="Z301" s="21"/>
    </row>
    <row r="302" spans="1:26" s="6" customFormat="1" ht="12.75">
      <c r="A302" s="45" t="s">
        <v>38</v>
      </c>
      <c r="B302" s="22">
        <v>430075</v>
      </c>
      <c r="C302" s="31" t="s">
        <v>1</v>
      </c>
      <c r="D302" s="42" t="s">
        <v>495</v>
      </c>
      <c r="E302" s="31" t="s">
        <v>451</v>
      </c>
      <c r="F302" s="34" t="s">
        <v>435</v>
      </c>
      <c r="G302" s="13" t="s">
        <v>1986</v>
      </c>
      <c r="H302" s="145" t="s">
        <v>830</v>
      </c>
      <c r="I302" s="80" t="s">
        <v>2222</v>
      </c>
      <c r="J302" s="37"/>
      <c r="K302" s="151"/>
      <c r="L302" s="78" t="e">
        <f t="shared" si="8"/>
        <v>#NAME?</v>
      </c>
      <c r="M302" s="78" t="e">
        <f t="shared" si="9"/>
        <v>#NAME?</v>
      </c>
      <c r="N302" s="37" t="s">
        <v>475</v>
      </c>
      <c r="O302" s="26"/>
      <c r="P302" s="159" t="s">
        <v>1214</v>
      </c>
      <c r="Q302" s="26"/>
      <c r="R302" s="26"/>
      <c r="S302" s="26"/>
      <c r="T302" s="26"/>
      <c r="U302" s="26"/>
      <c r="V302" s="26"/>
      <c r="W302" s="26"/>
      <c r="X302" s="26"/>
      <c r="Y302" s="37"/>
      <c r="Z302" s="21"/>
    </row>
    <row r="303" spans="1:25" s="6" customFormat="1" ht="12.75">
      <c r="A303" s="45" t="s">
        <v>0</v>
      </c>
      <c r="B303" s="22">
        <v>430087.5</v>
      </c>
      <c r="C303" s="31" t="s">
        <v>1</v>
      </c>
      <c r="D303" s="31" t="s">
        <v>470</v>
      </c>
      <c r="E303" s="31" t="s">
        <v>451</v>
      </c>
      <c r="F303" s="34" t="s">
        <v>82</v>
      </c>
      <c r="G303" s="32" t="s">
        <v>523</v>
      </c>
      <c r="H303" s="37"/>
      <c r="I303" s="29"/>
      <c r="J303" s="37"/>
      <c r="K303" s="151"/>
      <c r="L303" s="78" t="e">
        <f t="shared" si="8"/>
        <v>#NAME?</v>
      </c>
      <c r="M303" s="78" t="e">
        <f t="shared" si="9"/>
        <v>#NAME?</v>
      </c>
      <c r="N303" s="37" t="s">
        <v>475</v>
      </c>
      <c r="O303" s="37"/>
      <c r="P303" s="209" t="s">
        <v>1492</v>
      </c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6" s="6" customFormat="1" ht="12.75">
      <c r="A304" s="45" t="s">
        <v>180</v>
      </c>
      <c r="B304" s="22">
        <v>430100</v>
      </c>
      <c r="C304" s="31" t="s">
        <v>1</v>
      </c>
      <c r="D304" s="31" t="s">
        <v>470</v>
      </c>
      <c r="E304" s="31" t="s">
        <v>451</v>
      </c>
      <c r="F304" s="34" t="s">
        <v>78</v>
      </c>
      <c r="G304" s="32" t="s">
        <v>422</v>
      </c>
      <c r="H304" s="37"/>
      <c r="I304" s="29"/>
      <c r="J304" s="37"/>
      <c r="K304" s="151" t="s">
        <v>1168</v>
      </c>
      <c r="L304" s="78" t="e">
        <f t="shared" si="8"/>
        <v>#NAME?</v>
      </c>
      <c r="M304" s="78" t="e">
        <f t="shared" si="9"/>
        <v>#NAME?</v>
      </c>
      <c r="N304" s="37" t="s">
        <v>475</v>
      </c>
      <c r="O304" s="26"/>
      <c r="P304" s="81" t="s">
        <v>1169</v>
      </c>
      <c r="Q304" s="37"/>
      <c r="R304" s="37"/>
      <c r="S304" s="37"/>
      <c r="T304" s="37"/>
      <c r="U304" s="37"/>
      <c r="V304" s="37"/>
      <c r="W304" s="37"/>
      <c r="X304" s="37"/>
      <c r="Y304" s="37"/>
      <c r="Z304" s="21"/>
    </row>
    <row r="305" spans="1:25" s="6" customFormat="1" ht="12.75">
      <c r="A305" s="32" t="s">
        <v>180</v>
      </c>
      <c r="B305" s="22">
        <v>430100</v>
      </c>
      <c r="C305" s="31" t="s">
        <v>1</v>
      </c>
      <c r="D305" s="42" t="s">
        <v>495</v>
      </c>
      <c r="E305" s="31" t="s">
        <v>451</v>
      </c>
      <c r="F305" s="34" t="s">
        <v>426</v>
      </c>
      <c r="G305" s="13" t="s">
        <v>428</v>
      </c>
      <c r="H305" s="37"/>
      <c r="I305" s="29"/>
      <c r="J305" s="37"/>
      <c r="K305" s="151" t="s">
        <v>776</v>
      </c>
      <c r="L305" s="78" t="e">
        <f t="shared" si="8"/>
        <v>#NAME?</v>
      </c>
      <c r="M305" s="78" t="e">
        <f t="shared" si="9"/>
        <v>#NAME?</v>
      </c>
      <c r="N305" s="37" t="s">
        <v>475</v>
      </c>
      <c r="O305" s="26"/>
      <c r="P305" s="81" t="s">
        <v>2419</v>
      </c>
      <c r="Q305" s="26"/>
      <c r="R305" s="26"/>
      <c r="S305" s="26"/>
      <c r="T305" s="26"/>
      <c r="U305" s="26"/>
      <c r="V305" s="26"/>
      <c r="W305" s="26"/>
      <c r="X305" s="26"/>
      <c r="Y305" s="37"/>
    </row>
    <row r="306" spans="1:25" s="6" customFormat="1" ht="12.75">
      <c r="A306" s="45" t="s">
        <v>36</v>
      </c>
      <c r="B306" s="22">
        <v>430112.5</v>
      </c>
      <c r="C306" s="31" t="s">
        <v>1</v>
      </c>
      <c r="D306" s="31" t="s">
        <v>470</v>
      </c>
      <c r="E306" s="31" t="s">
        <v>451</v>
      </c>
      <c r="F306" s="34" t="s">
        <v>435</v>
      </c>
      <c r="G306" s="79" t="s">
        <v>434</v>
      </c>
      <c r="H306" s="145" t="s">
        <v>830</v>
      </c>
      <c r="I306" s="80" t="s">
        <v>1082</v>
      </c>
      <c r="J306" s="37"/>
      <c r="K306" s="151" t="s">
        <v>774</v>
      </c>
      <c r="L306" s="78" t="e">
        <f t="shared" si="8"/>
        <v>#NAME?</v>
      </c>
      <c r="M306" s="78" t="e">
        <f t="shared" si="9"/>
        <v>#NAME?</v>
      </c>
      <c r="N306" s="37" t="s">
        <v>475</v>
      </c>
      <c r="O306" s="26"/>
      <c r="P306" s="81" t="s">
        <v>1387</v>
      </c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s="6" customFormat="1" ht="12.75">
      <c r="A307" s="45" t="s">
        <v>4</v>
      </c>
      <c r="B307" s="22">
        <v>430150</v>
      </c>
      <c r="C307" s="31" t="s">
        <v>1</v>
      </c>
      <c r="D307" s="31" t="s">
        <v>470</v>
      </c>
      <c r="E307" s="31" t="s">
        <v>451</v>
      </c>
      <c r="F307" s="34" t="s">
        <v>431</v>
      </c>
      <c r="G307" s="32" t="s">
        <v>432</v>
      </c>
      <c r="H307" s="37"/>
      <c r="I307" s="29"/>
      <c r="J307" s="37"/>
      <c r="K307" s="151"/>
      <c r="L307" s="78" t="e">
        <f t="shared" si="8"/>
        <v>#NAME?</v>
      </c>
      <c r="M307" s="78" t="e">
        <f t="shared" si="9"/>
        <v>#NAME?</v>
      </c>
      <c r="N307" s="37" t="s">
        <v>475</v>
      </c>
      <c r="O307" s="26"/>
      <c r="P307" s="187" t="s">
        <v>1492</v>
      </c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s="6" customFormat="1" ht="12.75">
      <c r="A308" s="45" t="s">
        <v>50</v>
      </c>
      <c r="B308" s="22">
        <v>430162.5</v>
      </c>
      <c r="C308" s="31" t="s">
        <v>1</v>
      </c>
      <c r="D308" s="31" t="s">
        <v>470</v>
      </c>
      <c r="E308" s="31" t="s">
        <v>451</v>
      </c>
      <c r="F308" s="82" t="s">
        <v>82</v>
      </c>
      <c r="G308" s="79" t="s">
        <v>1053</v>
      </c>
      <c r="H308" s="37"/>
      <c r="I308" s="29"/>
      <c r="J308" s="37"/>
      <c r="K308" s="151" t="s">
        <v>1494</v>
      </c>
      <c r="L308" s="78" t="e">
        <f t="shared" si="8"/>
        <v>#NAME?</v>
      </c>
      <c r="M308" s="78" t="e">
        <f t="shared" si="9"/>
        <v>#NAME?</v>
      </c>
      <c r="N308" s="37" t="s">
        <v>475</v>
      </c>
      <c r="O308" s="37"/>
      <c r="P308" s="86" t="s">
        <v>1174</v>
      </c>
      <c r="Q308" s="26"/>
      <c r="R308" s="26"/>
      <c r="S308" s="26"/>
      <c r="T308" s="26"/>
      <c r="U308" s="26"/>
      <c r="V308" s="26"/>
      <c r="W308" s="26"/>
      <c r="X308" s="26"/>
      <c r="Y308" s="37"/>
    </row>
    <row r="309" spans="1:25" s="6" customFormat="1" ht="12.75">
      <c r="A309" s="45" t="s">
        <v>76</v>
      </c>
      <c r="B309" s="22">
        <v>430187.5</v>
      </c>
      <c r="C309" s="31" t="s">
        <v>1</v>
      </c>
      <c r="D309" s="31" t="s">
        <v>470</v>
      </c>
      <c r="E309" s="31" t="s">
        <v>451</v>
      </c>
      <c r="F309" s="34" t="s">
        <v>78</v>
      </c>
      <c r="G309" s="32" t="s">
        <v>420</v>
      </c>
      <c r="H309" s="37"/>
      <c r="I309" s="29"/>
      <c r="J309" s="37"/>
      <c r="K309" s="151"/>
      <c r="L309" s="78" t="e">
        <f t="shared" si="8"/>
        <v>#NAME?</v>
      </c>
      <c r="M309" s="78" t="e">
        <f t="shared" si="9"/>
        <v>#NAME?</v>
      </c>
      <c r="N309" s="37" t="s">
        <v>475</v>
      </c>
      <c r="O309" s="37"/>
      <c r="P309" s="81" t="s">
        <v>1171</v>
      </c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6" s="6" customFormat="1" ht="12.75">
      <c r="A310" s="45" t="s">
        <v>26</v>
      </c>
      <c r="B310" s="22">
        <v>430225</v>
      </c>
      <c r="C310" s="31" t="s">
        <v>1</v>
      </c>
      <c r="D310" s="31" t="s">
        <v>470</v>
      </c>
      <c r="E310" s="31" t="s">
        <v>451</v>
      </c>
      <c r="F310" s="34" t="s">
        <v>426</v>
      </c>
      <c r="G310" s="32" t="s">
        <v>428</v>
      </c>
      <c r="H310" s="46" t="s">
        <v>830</v>
      </c>
      <c r="I310" s="80" t="s">
        <v>2595</v>
      </c>
      <c r="J310" s="37"/>
      <c r="K310" s="151"/>
      <c r="L310" s="78" t="e">
        <f t="shared" si="8"/>
        <v>#NAME?</v>
      </c>
      <c r="M310" s="78" t="e">
        <f t="shared" si="9"/>
        <v>#NAME?</v>
      </c>
      <c r="N310" s="37" t="s">
        <v>475</v>
      </c>
      <c r="O310" s="26"/>
      <c r="P310" s="188" t="s">
        <v>1282</v>
      </c>
      <c r="Q310" s="26"/>
      <c r="R310" s="26"/>
      <c r="S310" s="26"/>
      <c r="T310" s="26"/>
      <c r="U310" s="26"/>
      <c r="V310" s="26"/>
      <c r="W310" s="26"/>
      <c r="X310" s="26"/>
      <c r="Y310" s="37"/>
      <c r="Z310" s="21"/>
    </row>
    <row r="311" spans="1:25" s="6" customFormat="1" ht="12.75">
      <c r="A311" s="37" t="s">
        <v>49</v>
      </c>
      <c r="B311" s="35">
        <v>430237.5</v>
      </c>
      <c r="C311" s="24" t="s">
        <v>1</v>
      </c>
      <c r="D311" s="42" t="s">
        <v>495</v>
      </c>
      <c r="E311" s="31" t="s">
        <v>451</v>
      </c>
      <c r="F311" s="34" t="s">
        <v>78</v>
      </c>
      <c r="G311" s="13" t="s">
        <v>77</v>
      </c>
      <c r="H311" s="46" t="s">
        <v>830</v>
      </c>
      <c r="I311" s="29">
        <v>6887</v>
      </c>
      <c r="J311" s="26"/>
      <c r="K311" s="151" t="s">
        <v>1173</v>
      </c>
      <c r="L311" s="78" t="e">
        <f t="shared" si="8"/>
        <v>#NAME?</v>
      </c>
      <c r="M311" s="78" t="e">
        <f t="shared" si="9"/>
        <v>#NAME?</v>
      </c>
      <c r="N311" s="37" t="s">
        <v>475</v>
      </c>
      <c r="O311" s="37"/>
      <c r="P311" s="81" t="s">
        <v>1171</v>
      </c>
      <c r="Q311" s="37"/>
      <c r="R311" s="37"/>
      <c r="S311" s="37"/>
      <c r="T311" s="37"/>
      <c r="U311" s="37"/>
      <c r="V311" s="37"/>
      <c r="W311" s="37"/>
      <c r="X311" s="37"/>
      <c r="Y311" s="26"/>
    </row>
    <row r="312" spans="1:26" s="6" customFormat="1" ht="12.75">
      <c r="A312" s="160" t="s">
        <v>94</v>
      </c>
      <c r="B312" s="22">
        <v>430262.5</v>
      </c>
      <c r="C312" s="24" t="s">
        <v>1</v>
      </c>
      <c r="D312" s="42" t="s">
        <v>495</v>
      </c>
      <c r="E312" s="24" t="s">
        <v>451</v>
      </c>
      <c r="F312" s="29" t="s">
        <v>426</v>
      </c>
      <c r="G312" s="13" t="s">
        <v>2238</v>
      </c>
      <c r="H312" s="46" t="s">
        <v>830</v>
      </c>
      <c r="I312" s="80" t="s">
        <v>2596</v>
      </c>
      <c r="J312" s="26"/>
      <c r="K312" s="151"/>
      <c r="L312" s="78" t="e">
        <f t="shared" si="8"/>
        <v>#NAME?</v>
      </c>
      <c r="M312" s="78" t="e">
        <f t="shared" si="9"/>
        <v>#NAME?</v>
      </c>
      <c r="N312" s="37" t="s">
        <v>475</v>
      </c>
      <c r="O312" s="26"/>
      <c r="P312" s="209" t="s">
        <v>1492</v>
      </c>
      <c r="Q312" s="26"/>
      <c r="R312" s="26"/>
      <c r="S312" s="26"/>
      <c r="T312" s="26"/>
      <c r="U312" s="26"/>
      <c r="V312" s="26"/>
      <c r="W312" s="26"/>
      <c r="X312" s="26"/>
      <c r="Y312" s="26"/>
      <c r="Z312" s="21"/>
    </row>
    <row r="313" spans="1:25" s="6" customFormat="1" ht="12" customHeight="1">
      <c r="A313" s="86" t="s">
        <v>88</v>
      </c>
      <c r="B313" s="22">
        <v>430275</v>
      </c>
      <c r="C313" s="31" t="s">
        <v>1</v>
      </c>
      <c r="D313" s="42" t="s">
        <v>495</v>
      </c>
      <c r="E313" s="87" t="s">
        <v>451</v>
      </c>
      <c r="F313" s="80" t="s">
        <v>440</v>
      </c>
      <c r="G313" s="13" t="s">
        <v>442</v>
      </c>
      <c r="H313" s="37"/>
      <c r="I313" s="29"/>
      <c r="J313" s="26"/>
      <c r="K313" s="151"/>
      <c r="L313" s="78" t="e">
        <f t="shared" si="8"/>
        <v>#NAME?</v>
      </c>
      <c r="M313" s="78" t="e">
        <f t="shared" si="9"/>
        <v>#NAME?</v>
      </c>
      <c r="N313" s="86" t="s">
        <v>475</v>
      </c>
      <c r="O313" s="26"/>
      <c r="P313" s="81" t="s">
        <v>2494</v>
      </c>
      <c r="Q313" s="37"/>
      <c r="R313" s="37"/>
      <c r="S313" s="37"/>
      <c r="T313" s="37"/>
      <c r="U313" s="37"/>
      <c r="V313" s="37"/>
      <c r="W313" s="37"/>
      <c r="X313" s="37"/>
      <c r="Y313" s="26"/>
    </row>
    <row r="314" spans="1:26" s="6" customFormat="1" ht="12.75">
      <c r="A314" s="86" t="s">
        <v>83</v>
      </c>
      <c r="B314" s="22">
        <v>430300</v>
      </c>
      <c r="C314" s="31" t="s">
        <v>1</v>
      </c>
      <c r="D314" s="24"/>
      <c r="E314" s="87" t="s">
        <v>451</v>
      </c>
      <c r="F314" s="80" t="s">
        <v>435</v>
      </c>
      <c r="G314" s="79" t="s">
        <v>434</v>
      </c>
      <c r="H314" s="37"/>
      <c r="I314" s="29"/>
      <c r="J314" s="26"/>
      <c r="K314" s="151" t="s">
        <v>774</v>
      </c>
      <c r="L314" s="78" t="e">
        <f t="shared" si="8"/>
        <v>#NAME?</v>
      </c>
      <c r="M314" s="78" t="e">
        <f t="shared" si="9"/>
        <v>#NAME?</v>
      </c>
      <c r="N314" s="86" t="s">
        <v>475</v>
      </c>
      <c r="O314" s="26"/>
      <c r="P314" s="81" t="s">
        <v>1389</v>
      </c>
      <c r="Q314" s="26"/>
      <c r="R314" s="26"/>
      <c r="S314" s="26"/>
      <c r="T314" s="26"/>
      <c r="U314" s="26"/>
      <c r="V314" s="26"/>
      <c r="W314" s="26"/>
      <c r="X314" s="26"/>
      <c r="Y314" s="26"/>
      <c r="Z314" s="21"/>
    </row>
    <row r="315" spans="1:25" s="6" customFormat="1" ht="12.75">
      <c r="A315" s="86" t="s">
        <v>443</v>
      </c>
      <c r="B315" s="22">
        <v>430312.5</v>
      </c>
      <c r="C315" s="31" t="s">
        <v>1</v>
      </c>
      <c r="D315" s="24"/>
      <c r="E315" s="87" t="s">
        <v>451</v>
      </c>
      <c r="F315" s="80" t="s">
        <v>610</v>
      </c>
      <c r="G315" s="79" t="s">
        <v>444</v>
      </c>
      <c r="H315" s="47" t="s">
        <v>829</v>
      </c>
      <c r="I315" s="43" t="s">
        <v>2248</v>
      </c>
      <c r="J315" s="26"/>
      <c r="K315" s="151" t="s">
        <v>2261</v>
      </c>
      <c r="L315" s="78" t="e">
        <f t="shared" si="8"/>
        <v>#NAME?</v>
      </c>
      <c r="M315" s="78" t="e">
        <f t="shared" si="9"/>
        <v>#NAME?</v>
      </c>
      <c r="N315" s="86" t="s">
        <v>475</v>
      </c>
      <c r="O315" s="26"/>
      <c r="P315" s="81" t="s">
        <v>2249</v>
      </c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6" s="6" customFormat="1" ht="12.75">
      <c r="A316" s="45" t="s">
        <v>79</v>
      </c>
      <c r="B316" s="22">
        <v>430337.5</v>
      </c>
      <c r="C316" s="31" t="s">
        <v>1</v>
      </c>
      <c r="D316" s="42" t="s">
        <v>495</v>
      </c>
      <c r="E316" s="31" t="s">
        <v>451</v>
      </c>
      <c r="F316" s="34" t="s">
        <v>82</v>
      </c>
      <c r="G316" s="13" t="s">
        <v>529</v>
      </c>
      <c r="H316" s="46" t="s">
        <v>830</v>
      </c>
      <c r="I316" s="29">
        <v>186290</v>
      </c>
      <c r="J316" s="26"/>
      <c r="K316" s="151" t="s">
        <v>1096</v>
      </c>
      <c r="L316" s="78" t="e">
        <f t="shared" si="8"/>
        <v>#NAME?</v>
      </c>
      <c r="M316" s="78" t="e">
        <f t="shared" si="9"/>
        <v>#NAME?</v>
      </c>
      <c r="N316" s="37" t="s">
        <v>475</v>
      </c>
      <c r="O316" s="26"/>
      <c r="P316" s="81" t="s">
        <v>1416</v>
      </c>
      <c r="Q316" s="37"/>
      <c r="R316" s="37"/>
      <c r="S316" s="37"/>
      <c r="T316" s="37"/>
      <c r="U316" s="37"/>
      <c r="V316" s="37"/>
      <c r="W316" s="37"/>
      <c r="X316" s="37"/>
      <c r="Y316" s="26"/>
      <c r="Z316" s="21"/>
    </row>
    <row r="317" spans="1:25" s="6" customFormat="1" ht="12.75">
      <c r="A317" s="45" t="s">
        <v>437</v>
      </c>
      <c r="B317" s="22">
        <v>430362.5</v>
      </c>
      <c r="C317" s="31" t="s">
        <v>1</v>
      </c>
      <c r="D317" s="31" t="s">
        <v>470</v>
      </c>
      <c r="E317" s="31" t="s">
        <v>451</v>
      </c>
      <c r="F317" s="34" t="s">
        <v>435</v>
      </c>
      <c r="G317" s="32" t="s">
        <v>810</v>
      </c>
      <c r="H317" s="36"/>
      <c r="I317" s="29"/>
      <c r="J317" s="37"/>
      <c r="K317" s="151"/>
      <c r="L317" s="78" t="e">
        <f t="shared" si="8"/>
        <v>#NAME?</v>
      </c>
      <c r="M317" s="78" t="e">
        <f t="shared" si="9"/>
        <v>#NAME?</v>
      </c>
      <c r="N317" s="37" t="s">
        <v>475</v>
      </c>
      <c r="O317" s="37"/>
      <c r="P317" s="187" t="s">
        <v>1492</v>
      </c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s="6" customFormat="1" ht="12.75">
      <c r="A318" s="86" t="s">
        <v>322</v>
      </c>
      <c r="B318" s="22">
        <v>430400</v>
      </c>
      <c r="C318" s="31" t="s">
        <v>1</v>
      </c>
      <c r="D318" s="24"/>
      <c r="E318" s="87" t="s">
        <v>451</v>
      </c>
      <c r="F318" s="80" t="s">
        <v>82</v>
      </c>
      <c r="G318" s="79" t="s">
        <v>1053</v>
      </c>
      <c r="H318" s="47" t="s">
        <v>829</v>
      </c>
      <c r="I318" s="43" t="s">
        <v>1741</v>
      </c>
      <c r="J318" s="26"/>
      <c r="K318" s="151"/>
      <c r="L318" s="78" t="e">
        <f t="shared" si="8"/>
        <v>#NAME?</v>
      </c>
      <c r="M318" s="78" t="e">
        <f t="shared" si="9"/>
        <v>#NAME?</v>
      </c>
      <c r="N318" s="86" t="s">
        <v>475</v>
      </c>
      <c r="O318" s="26"/>
      <c r="P318" s="187" t="s">
        <v>1492</v>
      </c>
      <c r="Q318" s="37"/>
      <c r="R318" s="37"/>
      <c r="S318" s="37"/>
      <c r="T318" s="37"/>
      <c r="U318" s="37"/>
      <c r="V318" s="37"/>
      <c r="W318" s="37"/>
      <c r="X318" s="37"/>
      <c r="Y318" s="26"/>
    </row>
    <row r="319" spans="1:26" s="6" customFormat="1" ht="12.75">
      <c r="A319" s="102" t="s">
        <v>322</v>
      </c>
      <c r="B319" s="22">
        <v>430450</v>
      </c>
      <c r="C319" s="83" t="s">
        <v>53</v>
      </c>
      <c r="D319" s="42" t="s">
        <v>470</v>
      </c>
      <c r="E319" s="31" t="s">
        <v>451</v>
      </c>
      <c r="F319" s="34" t="s">
        <v>440</v>
      </c>
      <c r="G319" s="13" t="s">
        <v>441</v>
      </c>
      <c r="H319" s="47" t="s">
        <v>829</v>
      </c>
      <c r="I319" s="43" t="s">
        <v>1791</v>
      </c>
      <c r="J319" s="37"/>
      <c r="K319" s="151" t="s">
        <v>1336</v>
      </c>
      <c r="L319" s="78" t="e">
        <f t="shared" si="8"/>
        <v>#NAME?</v>
      </c>
      <c r="M319" s="78" t="e">
        <f t="shared" si="9"/>
        <v>#NAME?</v>
      </c>
      <c r="N319" s="37" t="s">
        <v>475</v>
      </c>
      <c r="O319" s="26"/>
      <c r="P319" s="86" t="s">
        <v>1245</v>
      </c>
      <c r="Q319" s="37"/>
      <c r="R319" s="37"/>
      <c r="S319" s="37"/>
      <c r="T319" s="37"/>
      <c r="U319" s="37"/>
      <c r="V319" s="37"/>
      <c r="W319" s="37"/>
      <c r="X319" s="37"/>
      <c r="Y319" s="37"/>
      <c r="Z319" s="21"/>
    </row>
    <row r="320" spans="1:26" s="6" customFormat="1" ht="12.75">
      <c r="A320" s="102" t="s">
        <v>322</v>
      </c>
      <c r="B320" s="22">
        <v>430475</v>
      </c>
      <c r="C320" s="83" t="s">
        <v>1052</v>
      </c>
      <c r="D320" s="31" t="s">
        <v>470</v>
      </c>
      <c r="E320" s="31" t="s">
        <v>451</v>
      </c>
      <c r="F320" s="34" t="s">
        <v>426</v>
      </c>
      <c r="G320" s="32" t="s">
        <v>828</v>
      </c>
      <c r="H320" s="162" t="s">
        <v>1912</v>
      </c>
      <c r="I320" s="43" t="s">
        <v>538</v>
      </c>
      <c r="J320" s="86" t="s">
        <v>470</v>
      </c>
      <c r="K320" s="151"/>
      <c r="L320" s="78" t="e">
        <f t="shared" si="8"/>
        <v>#NAME?</v>
      </c>
      <c r="M320" s="78" t="e">
        <f t="shared" si="9"/>
        <v>#NAME?</v>
      </c>
      <c r="N320" s="37" t="s">
        <v>475</v>
      </c>
      <c r="O320" s="37"/>
      <c r="P320" s="159" t="s">
        <v>1282</v>
      </c>
      <c r="Q320" s="26"/>
      <c r="R320" s="26"/>
      <c r="S320" s="26"/>
      <c r="T320" s="26"/>
      <c r="U320" s="26"/>
      <c r="V320" s="26"/>
      <c r="W320" s="26"/>
      <c r="X320" s="26"/>
      <c r="Y320" s="37"/>
      <c r="Z320" s="21"/>
    </row>
    <row r="321" spans="1:25" s="6" customFormat="1" ht="12.75">
      <c r="A321" s="86" t="s">
        <v>1808</v>
      </c>
      <c r="B321" s="22">
        <v>430600</v>
      </c>
      <c r="C321" s="31" t="s">
        <v>1</v>
      </c>
      <c r="D321" s="42" t="s">
        <v>495</v>
      </c>
      <c r="E321" s="87" t="s">
        <v>451</v>
      </c>
      <c r="F321" s="80" t="s">
        <v>435</v>
      </c>
      <c r="G321" s="13" t="s">
        <v>2710</v>
      </c>
      <c r="H321" s="37"/>
      <c r="I321" s="29"/>
      <c r="J321" s="26"/>
      <c r="K321" s="151" t="s">
        <v>2711</v>
      </c>
      <c r="L321" s="78" t="e">
        <f t="shared" si="8"/>
        <v>#NAME?</v>
      </c>
      <c r="M321" s="78" t="e">
        <f t="shared" si="9"/>
        <v>#NAME?</v>
      </c>
      <c r="N321" s="86" t="s">
        <v>475</v>
      </c>
      <c r="O321" s="26"/>
      <c r="P321" s="209" t="s">
        <v>1492</v>
      </c>
      <c r="Q321" s="26"/>
      <c r="R321" s="26"/>
      <c r="S321" s="26"/>
      <c r="T321" s="26"/>
      <c r="U321" s="26"/>
      <c r="V321" s="26"/>
      <c r="W321" s="26"/>
      <c r="X321" s="26"/>
      <c r="Y321" s="37"/>
    </row>
    <row r="322" spans="1:26" s="6" customFormat="1" ht="12.75">
      <c r="A322" s="86" t="s">
        <v>322</v>
      </c>
      <c r="B322" s="35">
        <v>430725</v>
      </c>
      <c r="C322" s="155" t="s">
        <v>1907</v>
      </c>
      <c r="D322"/>
      <c r="E322" s="87" t="s">
        <v>451</v>
      </c>
      <c r="F322" s="156" t="s">
        <v>82</v>
      </c>
      <c r="G322" s="93" t="s">
        <v>1918</v>
      </c>
      <c r="H322" s="162" t="s">
        <v>1902</v>
      </c>
      <c r="I322" s="43" t="s">
        <v>1908</v>
      </c>
      <c r="J322" s="26"/>
      <c r="K322" s="151" t="s">
        <v>1096</v>
      </c>
      <c r="L322" s="78" t="e">
        <f aca="true" t="shared" si="10" ref="L322:L385">KmHomeLoc2DxLoc(PontiHomeLoc,K322)</f>
        <v>#NAME?</v>
      </c>
      <c r="M322" s="78" t="e">
        <f aca="true" t="shared" si="11" ref="M322:M385">BearingHomeLoc2DxLoc(PontiHomeLoc,K322)</f>
        <v>#NAME?</v>
      </c>
      <c r="N322" s="86" t="s">
        <v>475</v>
      </c>
      <c r="O322" s="26"/>
      <c r="P322" s="187" t="s">
        <v>1492</v>
      </c>
      <c r="Q322" s="37"/>
      <c r="R322" s="37"/>
      <c r="S322" s="37"/>
      <c r="T322" s="37"/>
      <c r="U322" s="37"/>
      <c r="V322" s="37"/>
      <c r="W322" s="37"/>
      <c r="X322" s="37"/>
      <c r="Y322" s="37"/>
      <c r="Z322" s="21"/>
    </row>
    <row r="323" spans="1:25" s="6" customFormat="1" ht="12.75">
      <c r="A323" s="86" t="s">
        <v>188</v>
      </c>
      <c r="B323" s="22">
        <v>431225</v>
      </c>
      <c r="C323" s="31" t="s">
        <v>1</v>
      </c>
      <c r="D323" s="87" t="s">
        <v>605</v>
      </c>
      <c r="E323" s="87" t="s">
        <v>451</v>
      </c>
      <c r="F323" s="80" t="s">
        <v>78</v>
      </c>
      <c r="G323" s="79" t="s">
        <v>2040</v>
      </c>
      <c r="H323" s="37"/>
      <c r="I323" s="29"/>
      <c r="J323" s="26"/>
      <c r="K323" s="151" t="s">
        <v>2038</v>
      </c>
      <c r="L323" s="78" t="e">
        <f t="shared" si="10"/>
        <v>#NAME?</v>
      </c>
      <c r="M323" s="78" t="e">
        <f t="shared" si="11"/>
        <v>#NAME?</v>
      </c>
      <c r="N323" s="86" t="s">
        <v>475</v>
      </c>
      <c r="O323" s="26"/>
      <c r="P323" s="81" t="s">
        <v>2039</v>
      </c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s="6" customFormat="1" ht="12.75">
      <c r="A324" s="45" t="s">
        <v>271</v>
      </c>
      <c r="B324" s="22">
        <v>431250</v>
      </c>
      <c r="C324" s="31" t="s">
        <v>1</v>
      </c>
      <c r="D324" s="83" t="s">
        <v>470</v>
      </c>
      <c r="E324" s="31" t="s">
        <v>451</v>
      </c>
      <c r="F324" s="34" t="s">
        <v>82</v>
      </c>
      <c r="G324" s="16" t="s">
        <v>81</v>
      </c>
      <c r="H324" s="17" t="s">
        <v>831</v>
      </c>
      <c r="I324" s="29"/>
      <c r="J324" s="26"/>
      <c r="K324" s="151" t="s">
        <v>1096</v>
      </c>
      <c r="L324" s="78" t="e">
        <f t="shared" si="10"/>
        <v>#NAME?</v>
      </c>
      <c r="M324" s="78" t="e">
        <f t="shared" si="11"/>
        <v>#NAME?</v>
      </c>
      <c r="N324" s="37" t="s">
        <v>475</v>
      </c>
      <c r="O324" s="26"/>
      <c r="P324" s="81" t="s">
        <v>1115</v>
      </c>
      <c r="Q324" s="37"/>
      <c r="R324" s="37"/>
      <c r="S324" s="37"/>
      <c r="T324" s="37"/>
      <c r="U324" s="37"/>
      <c r="V324" s="37"/>
      <c r="W324" s="37"/>
      <c r="X324" s="37"/>
      <c r="Y324" s="26"/>
    </row>
    <row r="325" spans="1:26" s="6" customFormat="1" ht="12.75">
      <c r="A325" s="45" t="s">
        <v>424</v>
      </c>
      <c r="B325" s="22">
        <v>431275</v>
      </c>
      <c r="C325" s="31" t="s">
        <v>1</v>
      </c>
      <c r="D325" s="31" t="s">
        <v>470</v>
      </c>
      <c r="E325" s="31" t="s">
        <v>451</v>
      </c>
      <c r="F325" s="82" t="s">
        <v>82</v>
      </c>
      <c r="G325" s="79" t="s">
        <v>2637</v>
      </c>
      <c r="H325" s="46" t="s">
        <v>830</v>
      </c>
      <c r="I325" s="80" t="s">
        <v>2636</v>
      </c>
      <c r="J325" s="37"/>
      <c r="K325" s="151" t="s">
        <v>1085</v>
      </c>
      <c r="L325" s="78" t="e">
        <f t="shared" si="10"/>
        <v>#NAME?</v>
      </c>
      <c r="M325" s="78" t="e">
        <f t="shared" si="11"/>
        <v>#NAME?</v>
      </c>
      <c r="N325" s="37" t="s">
        <v>475</v>
      </c>
      <c r="O325" s="26"/>
      <c r="P325" s="187" t="s">
        <v>1492</v>
      </c>
      <c r="Q325" s="37"/>
      <c r="R325" s="37"/>
      <c r="S325" s="37"/>
      <c r="T325" s="37"/>
      <c r="U325" s="37"/>
      <c r="V325" s="37"/>
      <c r="W325" s="37"/>
      <c r="X325" s="37"/>
      <c r="Y325" s="37"/>
      <c r="Z325" s="21"/>
    </row>
    <row r="326" spans="1:25" s="6" customFormat="1" ht="12.75">
      <c r="A326" s="160" t="s">
        <v>328</v>
      </c>
      <c r="B326" s="22">
        <v>431325</v>
      </c>
      <c r="C326" s="24" t="s">
        <v>1</v>
      </c>
      <c r="D326" s="42" t="s">
        <v>495</v>
      </c>
      <c r="E326" s="24" t="s">
        <v>451</v>
      </c>
      <c r="F326" s="29" t="s">
        <v>426</v>
      </c>
      <c r="G326" s="13" t="s">
        <v>2237</v>
      </c>
      <c r="H326" s="37"/>
      <c r="I326" s="29"/>
      <c r="J326" s="26"/>
      <c r="K326" s="151"/>
      <c r="L326" s="78" t="e">
        <f t="shared" si="10"/>
        <v>#NAME?</v>
      </c>
      <c r="M326" s="78" t="e">
        <f t="shared" si="11"/>
        <v>#NAME?</v>
      </c>
      <c r="N326" s="37" t="s">
        <v>475</v>
      </c>
      <c r="O326" s="26"/>
      <c r="P326" s="187" t="s">
        <v>1492</v>
      </c>
      <c r="Q326" s="37"/>
      <c r="R326" s="37"/>
      <c r="S326" s="37"/>
      <c r="T326" s="37"/>
      <c r="U326" s="37"/>
      <c r="V326" s="37"/>
      <c r="W326" s="37"/>
      <c r="X326" s="37"/>
      <c r="Y326" s="37"/>
    </row>
    <row r="327" spans="1:25" s="6" customFormat="1" ht="12.75">
      <c r="A327" s="86" t="s">
        <v>223</v>
      </c>
      <c r="B327" s="22">
        <v>431375</v>
      </c>
      <c r="C327" s="31" t="s">
        <v>1</v>
      </c>
      <c r="D327" s="204" t="s">
        <v>612</v>
      </c>
      <c r="E327" s="87" t="s">
        <v>451</v>
      </c>
      <c r="F327" s="80" t="s">
        <v>431</v>
      </c>
      <c r="G327" s="79" t="s">
        <v>2646</v>
      </c>
      <c r="H327" s="37"/>
      <c r="I327" s="29"/>
      <c r="J327" s="26"/>
      <c r="K327" s="151" t="s">
        <v>2648</v>
      </c>
      <c r="L327" s="78" t="e">
        <f t="shared" si="10"/>
        <v>#NAME?</v>
      </c>
      <c r="M327" s="78" t="e">
        <f t="shared" si="11"/>
        <v>#NAME?</v>
      </c>
      <c r="N327" s="86" t="s">
        <v>475</v>
      </c>
      <c r="O327" s="26"/>
      <c r="P327" s="188" t="s">
        <v>2653</v>
      </c>
      <c r="Q327" s="26"/>
      <c r="R327" s="26"/>
      <c r="S327" s="26"/>
      <c r="T327" s="26"/>
      <c r="U327" s="26"/>
      <c r="V327" s="26"/>
      <c r="W327" s="26"/>
      <c r="X327" s="26"/>
      <c r="Y327" s="37"/>
    </row>
    <row r="328" spans="1:26" s="6" customFormat="1" ht="12.75">
      <c r="A328" s="86" t="s">
        <v>987</v>
      </c>
      <c r="B328" s="22">
        <v>431425</v>
      </c>
      <c r="C328" s="31" t="s">
        <v>1</v>
      </c>
      <c r="D328" s="42" t="s">
        <v>495</v>
      </c>
      <c r="E328" s="87" t="s">
        <v>451</v>
      </c>
      <c r="F328" s="80" t="s">
        <v>440</v>
      </c>
      <c r="G328" s="13" t="s">
        <v>2521</v>
      </c>
      <c r="H328" s="37"/>
      <c r="I328" s="29"/>
      <c r="J328" s="26"/>
      <c r="K328" s="151" t="s">
        <v>2522</v>
      </c>
      <c r="L328" s="78" t="e">
        <f t="shared" si="10"/>
        <v>#NAME?</v>
      </c>
      <c r="M328" s="78" t="e">
        <f t="shared" si="11"/>
        <v>#NAME?</v>
      </c>
      <c r="N328" s="86" t="s">
        <v>475</v>
      </c>
      <c r="O328" s="26"/>
      <c r="P328" s="81" t="s">
        <v>2531</v>
      </c>
      <c r="Q328" s="26"/>
      <c r="R328" s="26"/>
      <c r="S328" s="26"/>
      <c r="T328" s="26"/>
      <c r="U328" s="26"/>
      <c r="V328" s="26"/>
      <c r="W328" s="26"/>
      <c r="X328" s="26"/>
      <c r="Y328" s="26"/>
      <c r="Z328" s="21"/>
    </row>
    <row r="329" spans="1:26" s="6" customFormat="1" ht="12.75">
      <c r="A329" s="86" t="s">
        <v>88</v>
      </c>
      <c r="B329" s="22">
        <v>431875</v>
      </c>
      <c r="C329" s="83" t="s">
        <v>80</v>
      </c>
      <c r="D329" s="42" t="s">
        <v>495</v>
      </c>
      <c r="E329" s="87" t="s">
        <v>451</v>
      </c>
      <c r="F329" s="80" t="s">
        <v>82</v>
      </c>
      <c r="G329" s="13" t="s">
        <v>1053</v>
      </c>
      <c r="H329" s="37"/>
      <c r="I329" s="29"/>
      <c r="J329" s="26"/>
      <c r="K329" s="151" t="s">
        <v>1494</v>
      </c>
      <c r="L329" s="78" t="e">
        <f t="shared" si="10"/>
        <v>#NAME?</v>
      </c>
      <c r="M329" s="78" t="e">
        <f t="shared" si="11"/>
        <v>#NAME?</v>
      </c>
      <c r="N329" s="86" t="s">
        <v>475</v>
      </c>
      <c r="O329" s="37"/>
      <c r="P329" s="81" t="s">
        <v>1493</v>
      </c>
      <c r="Q329" s="26"/>
      <c r="R329" s="26"/>
      <c r="S329" s="26"/>
      <c r="T329" s="26"/>
      <c r="U329" s="26"/>
      <c r="V329" s="26"/>
      <c r="W329" s="26"/>
      <c r="X329" s="26"/>
      <c r="Y329" s="37"/>
      <c r="Z329" s="21"/>
    </row>
    <row r="330" spans="1:25" s="6" customFormat="1" ht="12.75">
      <c r="A330" s="37" t="s">
        <v>443</v>
      </c>
      <c r="B330" s="35">
        <v>431912.5</v>
      </c>
      <c r="C330" s="24" t="s">
        <v>80</v>
      </c>
      <c r="D330" s="24" t="s">
        <v>470</v>
      </c>
      <c r="E330" s="24" t="s">
        <v>451</v>
      </c>
      <c r="F330" s="29" t="s">
        <v>610</v>
      </c>
      <c r="G330" s="36" t="s">
        <v>444</v>
      </c>
      <c r="H330" s="37"/>
      <c r="I330" s="29"/>
      <c r="J330" s="37"/>
      <c r="K330" s="151"/>
      <c r="L330" s="78" t="e">
        <f t="shared" si="10"/>
        <v>#NAME?</v>
      </c>
      <c r="M330" s="78" t="e">
        <f t="shared" si="11"/>
        <v>#NAME?</v>
      </c>
      <c r="N330" s="37" t="s">
        <v>475</v>
      </c>
      <c r="O330" s="37"/>
      <c r="P330" s="187" t="s">
        <v>1492</v>
      </c>
      <c r="Q330" s="26"/>
      <c r="R330" s="26"/>
      <c r="S330" s="26"/>
      <c r="T330" s="26"/>
      <c r="U330" s="26"/>
      <c r="V330" s="26"/>
      <c r="W330" s="26"/>
      <c r="X330" s="26"/>
      <c r="Y330" s="37"/>
    </row>
    <row r="331" spans="1:26" s="6" customFormat="1" ht="12.75">
      <c r="A331" s="102" t="s">
        <v>122</v>
      </c>
      <c r="B331" s="22">
        <v>431987.5</v>
      </c>
      <c r="C331" s="31" t="s">
        <v>80</v>
      </c>
      <c r="D331" s="31" t="s">
        <v>470</v>
      </c>
      <c r="E331" s="31" t="s">
        <v>451</v>
      </c>
      <c r="F331" s="34" t="s">
        <v>435</v>
      </c>
      <c r="G331" s="79" t="s">
        <v>1637</v>
      </c>
      <c r="H331" s="47" t="s">
        <v>829</v>
      </c>
      <c r="I331" s="43" t="s">
        <v>1374</v>
      </c>
      <c r="J331" s="37"/>
      <c r="K331" s="151" t="s">
        <v>774</v>
      </c>
      <c r="L331" s="78" t="e">
        <f t="shared" si="10"/>
        <v>#NAME?</v>
      </c>
      <c r="M331" s="78" t="e">
        <f t="shared" si="11"/>
        <v>#NAME?</v>
      </c>
      <c r="N331" s="37" t="s">
        <v>475</v>
      </c>
      <c r="O331" s="37"/>
      <c r="P331" s="81" t="s">
        <v>1388</v>
      </c>
      <c r="Q331" s="26"/>
      <c r="R331" s="26"/>
      <c r="S331" s="26"/>
      <c r="T331" s="26"/>
      <c r="U331" s="26"/>
      <c r="V331" s="26"/>
      <c r="W331" s="26"/>
      <c r="X331" s="26"/>
      <c r="Y331" s="26"/>
      <c r="Z331" s="21"/>
    </row>
    <row r="332" spans="1:26" s="6" customFormat="1" ht="12.75">
      <c r="A332" s="86" t="s">
        <v>322</v>
      </c>
      <c r="B332" s="22">
        <v>432912.5</v>
      </c>
      <c r="C332" s="83" t="s">
        <v>278</v>
      </c>
      <c r="D332" s="87" t="s">
        <v>605</v>
      </c>
      <c r="E332" s="87" t="s">
        <v>451</v>
      </c>
      <c r="F332" s="80" t="s">
        <v>78</v>
      </c>
      <c r="G332" s="16" t="s">
        <v>419</v>
      </c>
      <c r="H332" s="17" t="s">
        <v>831</v>
      </c>
      <c r="I332" s="29"/>
      <c r="J332" s="26"/>
      <c r="K332" s="151" t="s">
        <v>1055</v>
      </c>
      <c r="L332" s="78" t="e">
        <f t="shared" si="10"/>
        <v>#NAME?</v>
      </c>
      <c r="M332" s="78" t="e">
        <f t="shared" si="11"/>
        <v>#NAME?</v>
      </c>
      <c r="N332" s="86" t="s">
        <v>475</v>
      </c>
      <c r="O332" s="26"/>
      <c r="P332" s="81" t="s">
        <v>2039</v>
      </c>
      <c r="Q332" s="26"/>
      <c r="R332" s="26"/>
      <c r="S332" s="26"/>
      <c r="T332" s="26"/>
      <c r="U332" s="26"/>
      <c r="V332" s="26"/>
      <c r="W332" s="26"/>
      <c r="X332" s="26"/>
      <c r="Y332" s="26"/>
      <c r="Z332" s="21"/>
    </row>
    <row r="333" spans="1:26" s="6" customFormat="1" ht="12.75">
      <c r="A333" s="86" t="s">
        <v>552</v>
      </c>
      <c r="B333" s="22">
        <v>433462.5</v>
      </c>
      <c r="C333" s="87" t="s">
        <v>553</v>
      </c>
      <c r="D333" s="24"/>
      <c r="E333" s="87" t="s">
        <v>451</v>
      </c>
      <c r="F333" s="80" t="s">
        <v>78</v>
      </c>
      <c r="G333" s="79" t="s">
        <v>2046</v>
      </c>
      <c r="H333" s="37"/>
      <c r="I333" s="29"/>
      <c r="J333" s="81" t="s">
        <v>2047</v>
      </c>
      <c r="K333" s="151" t="s">
        <v>2037</v>
      </c>
      <c r="L333" s="78" t="e">
        <f t="shared" si="10"/>
        <v>#NAME?</v>
      </c>
      <c r="M333" s="78" t="e">
        <f t="shared" si="11"/>
        <v>#NAME?</v>
      </c>
      <c r="N333" s="86" t="s">
        <v>475</v>
      </c>
      <c r="O333" s="26"/>
      <c r="P333" s="81" t="s">
        <v>2042</v>
      </c>
      <c r="Q333" s="37"/>
      <c r="R333" s="37"/>
      <c r="S333" s="37"/>
      <c r="T333" s="37"/>
      <c r="U333" s="37"/>
      <c r="V333" s="37"/>
      <c r="W333" s="37"/>
      <c r="X333" s="37"/>
      <c r="Y333" s="26"/>
      <c r="Z333" s="21"/>
    </row>
    <row r="334" spans="1:26" s="6" customFormat="1" ht="12.75">
      <c r="A334" s="45" t="s">
        <v>552</v>
      </c>
      <c r="B334" s="22">
        <v>433462.5</v>
      </c>
      <c r="C334" s="31" t="s">
        <v>553</v>
      </c>
      <c r="D334" s="8" t="s">
        <v>470</v>
      </c>
      <c r="E334" s="31" t="s">
        <v>451</v>
      </c>
      <c r="F334" s="34" t="s">
        <v>78</v>
      </c>
      <c r="G334" s="13" t="s">
        <v>575</v>
      </c>
      <c r="H334" s="37"/>
      <c r="I334" s="29"/>
      <c r="J334" s="26" t="s">
        <v>576</v>
      </c>
      <c r="K334" s="81" t="s">
        <v>2035</v>
      </c>
      <c r="L334" s="78" t="e">
        <f t="shared" si="10"/>
        <v>#NAME?</v>
      </c>
      <c r="M334" s="78" t="e">
        <f t="shared" si="11"/>
        <v>#NAME?</v>
      </c>
      <c r="N334" s="37" t="s">
        <v>475</v>
      </c>
      <c r="O334" s="26"/>
      <c r="P334" s="81" t="s">
        <v>2036</v>
      </c>
      <c r="Q334" s="37"/>
      <c r="R334" s="37"/>
      <c r="S334" s="37"/>
      <c r="T334" s="37"/>
      <c r="U334" s="37"/>
      <c r="V334" s="37"/>
      <c r="W334" s="37"/>
      <c r="X334" s="37"/>
      <c r="Y334" s="37"/>
      <c r="Z334" s="21"/>
    </row>
    <row r="335" spans="1:26" s="6" customFormat="1" ht="12.75">
      <c r="A335" s="86" t="s">
        <v>552</v>
      </c>
      <c r="B335" s="22">
        <v>433462.5</v>
      </c>
      <c r="C335" s="87" t="s">
        <v>553</v>
      </c>
      <c r="D335" s="24"/>
      <c r="E335" s="87" t="s">
        <v>451</v>
      </c>
      <c r="F335" s="80" t="s">
        <v>78</v>
      </c>
      <c r="G335" s="79" t="s">
        <v>575</v>
      </c>
      <c r="H335" s="37"/>
      <c r="I335" s="29"/>
      <c r="J335" s="81" t="s">
        <v>2048</v>
      </c>
      <c r="K335" s="151" t="s">
        <v>2035</v>
      </c>
      <c r="L335" s="78" t="e">
        <f t="shared" si="10"/>
        <v>#NAME?</v>
      </c>
      <c r="M335" s="78" t="e">
        <f t="shared" si="11"/>
        <v>#NAME?</v>
      </c>
      <c r="N335" s="86" t="s">
        <v>475</v>
      </c>
      <c r="O335" s="26"/>
      <c r="P335" s="81" t="s">
        <v>2036</v>
      </c>
      <c r="Q335" s="37"/>
      <c r="R335" s="37"/>
      <c r="S335" s="37"/>
      <c r="T335" s="37"/>
      <c r="U335" s="37"/>
      <c r="V335" s="37"/>
      <c r="W335" s="37"/>
      <c r="X335" s="37"/>
      <c r="Y335" s="37"/>
      <c r="Z335" s="21"/>
    </row>
    <row r="336" spans="1:26" s="6" customFormat="1" ht="12.75">
      <c r="A336" s="86" t="s">
        <v>552</v>
      </c>
      <c r="B336" s="22">
        <v>433987.5</v>
      </c>
      <c r="C336" s="87" t="s">
        <v>553</v>
      </c>
      <c r="D336" s="42" t="s">
        <v>498</v>
      </c>
      <c r="E336" s="87" t="s">
        <v>451</v>
      </c>
      <c r="F336" s="80" t="s">
        <v>2041</v>
      </c>
      <c r="G336" s="13" t="s">
        <v>419</v>
      </c>
      <c r="H336" s="37"/>
      <c r="I336" s="29"/>
      <c r="J336" s="81" t="s">
        <v>2044</v>
      </c>
      <c r="K336" s="151" t="s">
        <v>1055</v>
      </c>
      <c r="L336" s="78" t="e">
        <f t="shared" si="10"/>
        <v>#NAME?</v>
      </c>
      <c r="M336" s="78" t="e">
        <f t="shared" si="11"/>
        <v>#NAME?</v>
      </c>
      <c r="N336" s="86" t="s">
        <v>475</v>
      </c>
      <c r="O336" s="26"/>
      <c r="P336" s="81" t="s">
        <v>2039</v>
      </c>
      <c r="Q336" s="26"/>
      <c r="R336" s="26"/>
      <c r="S336" s="26"/>
      <c r="T336" s="26"/>
      <c r="U336" s="26"/>
      <c r="V336" s="26"/>
      <c r="W336" s="26"/>
      <c r="X336" s="26"/>
      <c r="Y336" s="37"/>
      <c r="Z336" s="21"/>
    </row>
    <row r="337" spans="1:26" s="6" customFormat="1" ht="12.75">
      <c r="A337" s="37" t="s">
        <v>622</v>
      </c>
      <c r="B337" s="22">
        <v>1297000</v>
      </c>
      <c r="C337" s="87" t="s">
        <v>540</v>
      </c>
      <c r="D337" s="24"/>
      <c r="E337" s="31" t="s">
        <v>451</v>
      </c>
      <c r="F337" s="34" t="s">
        <v>431</v>
      </c>
      <c r="G337" s="32" t="s">
        <v>517</v>
      </c>
      <c r="H337" s="47" t="s">
        <v>829</v>
      </c>
      <c r="I337" s="43" t="s">
        <v>518</v>
      </c>
      <c r="J337" s="86" t="s">
        <v>470</v>
      </c>
      <c r="K337" s="151" t="s">
        <v>2259</v>
      </c>
      <c r="L337" s="78" t="e">
        <f t="shared" si="10"/>
        <v>#NAME?</v>
      </c>
      <c r="M337" s="78" t="e">
        <f t="shared" si="11"/>
        <v>#NAME?</v>
      </c>
      <c r="N337" s="37" t="s">
        <v>475</v>
      </c>
      <c r="O337" s="26"/>
      <c r="P337" s="81" t="s">
        <v>1282</v>
      </c>
      <c r="Q337" s="26"/>
      <c r="R337" s="26"/>
      <c r="S337" s="26"/>
      <c r="T337" s="26"/>
      <c r="U337" s="26"/>
      <c r="V337" s="26"/>
      <c r="W337" s="26"/>
      <c r="X337" s="26"/>
      <c r="Y337" s="26"/>
      <c r="Z337" s="21"/>
    </row>
    <row r="338" spans="1:25" s="6" customFormat="1" ht="12.75">
      <c r="A338" s="37" t="s">
        <v>624</v>
      </c>
      <c r="B338" s="35">
        <v>1297175</v>
      </c>
      <c r="C338" s="24" t="s">
        <v>536</v>
      </c>
      <c r="D338" s="24"/>
      <c r="E338" s="24" t="s">
        <v>451</v>
      </c>
      <c r="F338" s="29" t="s">
        <v>440</v>
      </c>
      <c r="G338" s="36" t="s">
        <v>439</v>
      </c>
      <c r="H338" s="37"/>
      <c r="I338" s="29"/>
      <c r="J338" s="26"/>
      <c r="K338" s="151" t="s">
        <v>1337</v>
      </c>
      <c r="L338" s="78" t="e">
        <f t="shared" si="10"/>
        <v>#NAME?</v>
      </c>
      <c r="M338" s="78" t="e">
        <f t="shared" si="11"/>
        <v>#NAME?</v>
      </c>
      <c r="N338" s="37" t="s">
        <v>475</v>
      </c>
      <c r="O338" s="26"/>
      <c r="P338" s="86" t="s">
        <v>1245</v>
      </c>
      <c r="Q338" s="37"/>
      <c r="R338" s="37"/>
      <c r="S338" s="37"/>
      <c r="T338" s="37"/>
      <c r="U338" s="37"/>
      <c r="V338" s="37"/>
      <c r="W338" s="37"/>
      <c r="X338" s="37"/>
      <c r="Y338" s="26"/>
    </row>
    <row r="339" spans="1:25" s="6" customFormat="1" ht="12.75">
      <c r="A339" s="45" t="s">
        <v>626</v>
      </c>
      <c r="B339" s="22">
        <v>1297225</v>
      </c>
      <c r="C339" s="31" t="s">
        <v>536</v>
      </c>
      <c r="D339" s="31"/>
      <c r="E339" s="31" t="s">
        <v>451</v>
      </c>
      <c r="F339" s="34" t="s">
        <v>426</v>
      </c>
      <c r="G339" s="32" t="s">
        <v>828</v>
      </c>
      <c r="H339" s="162" t="s">
        <v>1912</v>
      </c>
      <c r="I339" s="43" t="s">
        <v>538</v>
      </c>
      <c r="J339" s="81" t="s">
        <v>470</v>
      </c>
      <c r="K339" s="151"/>
      <c r="L339" s="78" t="e">
        <f t="shared" si="10"/>
        <v>#NAME?</v>
      </c>
      <c r="M339" s="78" t="e">
        <f t="shared" si="11"/>
        <v>#NAME?</v>
      </c>
      <c r="N339" s="37" t="s">
        <v>475</v>
      </c>
      <c r="O339" s="26"/>
      <c r="P339" s="159" t="s">
        <v>1282</v>
      </c>
      <c r="Q339" s="37"/>
      <c r="R339" s="37"/>
      <c r="S339" s="37"/>
      <c r="T339" s="37"/>
      <c r="U339" s="37"/>
      <c r="V339" s="37"/>
      <c r="W339" s="37"/>
      <c r="X339" s="37"/>
      <c r="Y339" s="26"/>
    </row>
    <row r="340" spans="1:26" s="6" customFormat="1" ht="12.75">
      <c r="A340" s="37" t="s">
        <v>628</v>
      </c>
      <c r="B340" s="35">
        <v>1297300</v>
      </c>
      <c r="C340" s="24" t="s">
        <v>540</v>
      </c>
      <c r="D340" s="24"/>
      <c r="E340" s="24" t="s">
        <v>451</v>
      </c>
      <c r="F340" s="29" t="s">
        <v>82</v>
      </c>
      <c r="G340" s="36" t="s">
        <v>529</v>
      </c>
      <c r="H340" s="37"/>
      <c r="I340" s="29"/>
      <c r="J340" s="26"/>
      <c r="K340" s="151"/>
      <c r="L340" s="78" t="e">
        <f t="shared" si="10"/>
        <v>#NAME?</v>
      </c>
      <c r="M340" s="78" t="e">
        <f t="shared" si="11"/>
        <v>#NAME?</v>
      </c>
      <c r="N340" s="37" t="s">
        <v>475</v>
      </c>
      <c r="O340" s="26"/>
      <c r="P340" s="187" t="s">
        <v>1492</v>
      </c>
      <c r="Q340" s="37"/>
      <c r="R340" s="37"/>
      <c r="S340" s="37"/>
      <c r="T340" s="37"/>
      <c r="U340" s="37"/>
      <c r="V340" s="37"/>
      <c r="W340" s="37"/>
      <c r="X340" s="37"/>
      <c r="Y340" s="37"/>
      <c r="Z340" s="21"/>
    </row>
    <row r="341" spans="1:25" s="6" customFormat="1" ht="12.75">
      <c r="A341" s="86" t="s">
        <v>630</v>
      </c>
      <c r="B341" s="22">
        <v>1297400</v>
      </c>
      <c r="C341" s="31" t="s">
        <v>540</v>
      </c>
      <c r="D341" s="24"/>
      <c r="E341" s="24" t="s">
        <v>451</v>
      </c>
      <c r="F341" s="29" t="s">
        <v>435</v>
      </c>
      <c r="G341" s="32" t="s">
        <v>434</v>
      </c>
      <c r="H341" s="37"/>
      <c r="I341" s="29"/>
      <c r="J341" s="26"/>
      <c r="K341" s="151" t="s">
        <v>1088</v>
      </c>
      <c r="L341" s="78" t="e">
        <f t="shared" si="10"/>
        <v>#NAME?</v>
      </c>
      <c r="M341" s="78" t="e">
        <f t="shared" si="11"/>
        <v>#NAME?</v>
      </c>
      <c r="N341" s="37" t="s">
        <v>475</v>
      </c>
      <c r="O341" s="26"/>
      <c r="P341" s="81" t="s">
        <v>1388</v>
      </c>
      <c r="Q341" s="37"/>
      <c r="R341" s="37"/>
      <c r="S341" s="37"/>
      <c r="T341" s="37"/>
      <c r="U341" s="37"/>
      <c r="V341" s="37"/>
      <c r="W341" s="37"/>
      <c r="X341" s="37"/>
      <c r="Y341" s="26"/>
    </row>
    <row r="342" spans="1:26" s="6" customFormat="1" ht="12.75">
      <c r="A342" s="86" t="s">
        <v>172</v>
      </c>
      <c r="B342" s="166" t="s">
        <v>2597</v>
      </c>
      <c r="C342" s="82" t="s">
        <v>1344</v>
      </c>
      <c r="D342" s="24"/>
      <c r="E342" s="87" t="s">
        <v>451</v>
      </c>
      <c r="F342" s="80" t="s">
        <v>426</v>
      </c>
      <c r="G342" s="79" t="s">
        <v>428</v>
      </c>
      <c r="H342" s="162" t="s">
        <v>1912</v>
      </c>
      <c r="I342" s="43" t="s">
        <v>538</v>
      </c>
      <c r="J342" s="26"/>
      <c r="K342" s="151"/>
      <c r="L342" s="78" t="e">
        <f t="shared" si="10"/>
        <v>#NAME?</v>
      </c>
      <c r="M342" s="78" t="e">
        <f t="shared" si="11"/>
        <v>#NAME?</v>
      </c>
      <c r="N342" s="86" t="s">
        <v>475</v>
      </c>
      <c r="O342" s="26"/>
      <c r="P342" s="159" t="s">
        <v>1282</v>
      </c>
      <c r="Q342" s="26"/>
      <c r="R342" s="26"/>
      <c r="S342" s="26"/>
      <c r="T342" s="26"/>
      <c r="U342" s="26"/>
      <c r="V342" s="26"/>
      <c r="W342" s="26"/>
      <c r="X342" s="26"/>
      <c r="Y342" s="37"/>
      <c r="Z342" s="21"/>
    </row>
    <row r="343" spans="1:26" s="6" customFormat="1" ht="12.75">
      <c r="A343" s="86" t="s">
        <v>552</v>
      </c>
      <c r="B343" s="22">
        <v>144587.5</v>
      </c>
      <c r="C343" s="87" t="s">
        <v>553</v>
      </c>
      <c r="D343" s="207" t="s">
        <v>595</v>
      </c>
      <c r="E343" s="87" t="s">
        <v>588</v>
      </c>
      <c r="F343" s="80" t="s">
        <v>74</v>
      </c>
      <c r="G343" s="79" t="s">
        <v>400</v>
      </c>
      <c r="H343" s="145" t="s">
        <v>830</v>
      </c>
      <c r="I343" s="80" t="s">
        <v>1692</v>
      </c>
      <c r="J343" s="81" t="s">
        <v>564</v>
      </c>
      <c r="K343" s="151"/>
      <c r="L343" s="78" t="e">
        <f t="shared" si="10"/>
        <v>#NAME?</v>
      </c>
      <c r="M343" s="78" t="e">
        <f t="shared" si="11"/>
        <v>#NAME?</v>
      </c>
      <c r="N343" s="86" t="s">
        <v>476</v>
      </c>
      <c r="O343" s="26"/>
      <c r="P343" s="81" t="s">
        <v>1116</v>
      </c>
      <c r="Q343" s="26"/>
      <c r="R343" s="26"/>
      <c r="S343" s="26"/>
      <c r="T343" s="26"/>
      <c r="U343" s="26"/>
      <c r="V343" s="26"/>
      <c r="W343" s="26"/>
      <c r="X343" s="26"/>
      <c r="Y343" s="37"/>
      <c r="Z343" s="21"/>
    </row>
    <row r="344" spans="1:26" s="6" customFormat="1" ht="12.75">
      <c r="A344" s="86" t="s">
        <v>552</v>
      </c>
      <c r="B344" s="22">
        <v>144587.5</v>
      </c>
      <c r="C344" s="87" t="s">
        <v>553</v>
      </c>
      <c r="D344" s="207" t="s">
        <v>512</v>
      </c>
      <c r="E344" s="87" t="s">
        <v>588</v>
      </c>
      <c r="F344" s="80" t="s">
        <v>74</v>
      </c>
      <c r="G344" s="79" t="s">
        <v>1800</v>
      </c>
      <c r="H344" s="37"/>
      <c r="I344" s="29"/>
      <c r="J344" s="81" t="s">
        <v>564</v>
      </c>
      <c r="K344" s="151" t="s">
        <v>1799</v>
      </c>
      <c r="L344" s="78" t="e">
        <f t="shared" si="10"/>
        <v>#NAME?</v>
      </c>
      <c r="M344" s="78" t="e">
        <f t="shared" si="11"/>
        <v>#NAME?</v>
      </c>
      <c r="N344" s="86" t="s">
        <v>476</v>
      </c>
      <c r="O344" s="26"/>
      <c r="P344" s="81" t="s">
        <v>1116</v>
      </c>
      <c r="Q344" s="37"/>
      <c r="R344" s="37"/>
      <c r="S344" s="37"/>
      <c r="T344" s="37"/>
      <c r="U344" s="37"/>
      <c r="V344" s="37"/>
      <c r="W344" s="37"/>
      <c r="X344" s="37"/>
      <c r="Y344" s="26"/>
      <c r="Z344" s="21"/>
    </row>
    <row r="345" spans="1:25" s="6" customFormat="1" ht="12.75">
      <c r="A345" s="86" t="s">
        <v>552</v>
      </c>
      <c r="B345" s="22">
        <v>144612.5</v>
      </c>
      <c r="C345" s="87" t="s">
        <v>553</v>
      </c>
      <c r="D345" s="24"/>
      <c r="E345" s="87" t="s">
        <v>588</v>
      </c>
      <c r="F345" s="80" t="s">
        <v>74</v>
      </c>
      <c r="G345" s="79" t="s">
        <v>2311</v>
      </c>
      <c r="H345" s="145" t="s">
        <v>830</v>
      </c>
      <c r="I345" s="80" t="s">
        <v>2315</v>
      </c>
      <c r="J345" s="81" t="s">
        <v>2314</v>
      </c>
      <c r="K345" s="151" t="s">
        <v>1081</v>
      </c>
      <c r="L345" s="78" t="e">
        <f t="shared" si="10"/>
        <v>#NAME?</v>
      </c>
      <c r="M345" s="78" t="e">
        <f t="shared" si="11"/>
        <v>#NAME?</v>
      </c>
      <c r="N345" s="86" t="s">
        <v>476</v>
      </c>
      <c r="O345" s="26"/>
      <c r="P345" s="81" t="s">
        <v>2313</v>
      </c>
      <c r="Q345" s="37"/>
      <c r="R345" s="37"/>
      <c r="S345" s="37"/>
      <c r="T345" s="37"/>
      <c r="U345" s="37"/>
      <c r="V345" s="37"/>
      <c r="W345" s="37"/>
      <c r="X345" s="37"/>
      <c r="Y345" s="26"/>
    </row>
    <row r="346" spans="1:26" s="6" customFormat="1" ht="12.75">
      <c r="A346" s="86" t="s">
        <v>552</v>
      </c>
      <c r="B346" s="22">
        <v>144937.5</v>
      </c>
      <c r="C346" s="87" t="s">
        <v>553</v>
      </c>
      <c r="D346" s="24"/>
      <c r="E346" s="87" t="s">
        <v>588</v>
      </c>
      <c r="F346" s="80" t="s">
        <v>74</v>
      </c>
      <c r="G346" s="79" t="s">
        <v>2311</v>
      </c>
      <c r="H346" s="37"/>
      <c r="I346" s="29"/>
      <c r="J346" s="81" t="s">
        <v>2318</v>
      </c>
      <c r="K346" s="151" t="s">
        <v>1081</v>
      </c>
      <c r="L346" s="78" t="e">
        <f t="shared" si="10"/>
        <v>#NAME?</v>
      </c>
      <c r="M346" s="78" t="e">
        <f t="shared" si="11"/>
        <v>#NAME?</v>
      </c>
      <c r="N346" s="86" t="s">
        <v>476</v>
      </c>
      <c r="O346" s="26"/>
      <c r="P346" s="81" t="s">
        <v>2317</v>
      </c>
      <c r="Q346" s="26"/>
      <c r="R346" s="26"/>
      <c r="S346" s="26"/>
      <c r="T346" s="26"/>
      <c r="U346" s="26"/>
      <c r="V346" s="26"/>
      <c r="W346" s="26"/>
      <c r="X346" s="26"/>
      <c r="Y346" s="37"/>
      <c r="Z346" s="21"/>
    </row>
    <row r="347" spans="1:26" s="6" customFormat="1" ht="12.75">
      <c r="A347" s="86" t="s">
        <v>552</v>
      </c>
      <c r="B347" s="22">
        <v>145225</v>
      </c>
      <c r="C347" s="87" t="s">
        <v>553</v>
      </c>
      <c r="D347" s="44" t="s">
        <v>499</v>
      </c>
      <c r="E347" s="87" t="s">
        <v>588</v>
      </c>
      <c r="F347" s="80" t="s">
        <v>74</v>
      </c>
      <c r="G347" s="79" t="s">
        <v>73</v>
      </c>
      <c r="H347" s="37"/>
      <c r="I347" s="29"/>
      <c r="J347" s="81" t="s">
        <v>1332</v>
      </c>
      <c r="K347" s="151" t="s">
        <v>1063</v>
      </c>
      <c r="L347" s="78" t="e">
        <f t="shared" si="10"/>
        <v>#NAME?</v>
      </c>
      <c r="M347" s="78" t="e">
        <f t="shared" si="11"/>
        <v>#NAME?</v>
      </c>
      <c r="N347" s="86" t="s">
        <v>476</v>
      </c>
      <c r="O347" s="26"/>
      <c r="P347" s="81" t="s">
        <v>1232</v>
      </c>
      <c r="Q347" s="37"/>
      <c r="R347" s="37"/>
      <c r="S347" s="37"/>
      <c r="T347" s="37"/>
      <c r="U347" s="37"/>
      <c r="V347" s="37"/>
      <c r="W347" s="37"/>
      <c r="X347" s="37"/>
      <c r="Y347" s="26"/>
      <c r="Z347" s="21"/>
    </row>
    <row r="348" spans="1:25" s="6" customFormat="1" ht="12.75">
      <c r="A348" s="86" t="s">
        <v>599</v>
      </c>
      <c r="B348" s="22">
        <v>145275</v>
      </c>
      <c r="C348" s="87" t="s">
        <v>553</v>
      </c>
      <c r="D348" s="24"/>
      <c r="E348" s="87" t="s">
        <v>588</v>
      </c>
      <c r="F348" s="80" t="s">
        <v>71</v>
      </c>
      <c r="G348" s="79" t="s">
        <v>2359</v>
      </c>
      <c r="H348" s="145" t="s">
        <v>830</v>
      </c>
      <c r="I348" s="80" t="s">
        <v>2356</v>
      </c>
      <c r="J348" s="26"/>
      <c r="K348" s="151" t="s">
        <v>2358</v>
      </c>
      <c r="L348" s="78" t="e">
        <f t="shared" si="10"/>
        <v>#NAME?</v>
      </c>
      <c r="M348" s="78" t="e">
        <f t="shared" si="11"/>
        <v>#NAME?</v>
      </c>
      <c r="N348" s="86" t="s">
        <v>476</v>
      </c>
      <c r="O348" s="26"/>
      <c r="P348" s="81" t="s">
        <v>2357</v>
      </c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6" s="6" customFormat="1" ht="12.75">
      <c r="A349" s="45" t="s">
        <v>552</v>
      </c>
      <c r="B349" s="22">
        <v>145312.5</v>
      </c>
      <c r="C349" s="31" t="s">
        <v>553</v>
      </c>
      <c r="D349" s="8" t="s">
        <v>470</v>
      </c>
      <c r="E349" s="34" t="s">
        <v>588</v>
      </c>
      <c r="F349" s="34" t="s">
        <v>71</v>
      </c>
      <c r="G349" s="32" t="s">
        <v>131</v>
      </c>
      <c r="H349" s="37"/>
      <c r="I349" s="29"/>
      <c r="J349" s="26" t="s">
        <v>819</v>
      </c>
      <c r="K349" s="151" t="s">
        <v>1060</v>
      </c>
      <c r="L349" s="78" t="e">
        <f t="shared" si="10"/>
        <v>#NAME?</v>
      </c>
      <c r="M349" s="78" t="e">
        <f t="shared" si="11"/>
        <v>#NAME?</v>
      </c>
      <c r="N349" s="37" t="s">
        <v>476</v>
      </c>
      <c r="O349" s="37"/>
      <c r="P349" s="86" t="s">
        <v>2052</v>
      </c>
      <c r="Q349" s="26"/>
      <c r="R349" s="26"/>
      <c r="S349" s="26"/>
      <c r="T349" s="26"/>
      <c r="U349" s="26"/>
      <c r="V349" s="26"/>
      <c r="W349" s="26"/>
      <c r="X349" s="26"/>
      <c r="Y349" s="37"/>
      <c r="Z349" s="21"/>
    </row>
    <row r="350" spans="1:25" s="6" customFormat="1" ht="12.75">
      <c r="A350" s="36" t="s">
        <v>552</v>
      </c>
      <c r="B350" s="28">
        <v>145537.5</v>
      </c>
      <c r="C350" s="29" t="s">
        <v>553</v>
      </c>
      <c r="D350" s="44" t="s">
        <v>499</v>
      </c>
      <c r="E350" s="29" t="s">
        <v>588</v>
      </c>
      <c r="F350" s="29" t="s">
        <v>71</v>
      </c>
      <c r="G350" s="13" t="s">
        <v>554</v>
      </c>
      <c r="H350" s="37"/>
      <c r="I350" s="29"/>
      <c r="J350" s="26" t="s">
        <v>555</v>
      </c>
      <c r="K350" s="151" t="s">
        <v>1062</v>
      </c>
      <c r="L350" s="78" t="e">
        <f t="shared" si="10"/>
        <v>#NAME?</v>
      </c>
      <c r="M350" s="78" t="e">
        <f t="shared" si="11"/>
        <v>#NAME?</v>
      </c>
      <c r="N350" s="37" t="s">
        <v>476</v>
      </c>
      <c r="O350" s="37"/>
      <c r="P350" s="86" t="s">
        <v>2052</v>
      </c>
      <c r="Q350" s="26"/>
      <c r="R350" s="26"/>
      <c r="S350" s="26"/>
      <c r="T350" s="26"/>
      <c r="U350" s="26"/>
      <c r="V350" s="26"/>
      <c r="W350" s="26"/>
      <c r="X350" s="26"/>
      <c r="Y350" s="37"/>
    </row>
    <row r="351" spans="1:25" s="6" customFormat="1" ht="12.75">
      <c r="A351" s="86" t="s">
        <v>1514</v>
      </c>
      <c r="B351" s="22">
        <v>145562.5</v>
      </c>
      <c r="C351" s="87" t="s">
        <v>553</v>
      </c>
      <c r="D351" s="24"/>
      <c r="E351" s="87" t="s">
        <v>588</v>
      </c>
      <c r="F351" s="80" t="s">
        <v>74</v>
      </c>
      <c r="G351" s="79" t="s">
        <v>2779</v>
      </c>
      <c r="H351" s="47" t="s">
        <v>829</v>
      </c>
      <c r="I351" s="80" t="s">
        <v>2782</v>
      </c>
      <c r="J351" s="26"/>
      <c r="K351" s="151" t="s">
        <v>2780</v>
      </c>
      <c r="L351" s="78" t="e">
        <f t="shared" si="10"/>
        <v>#NAME?</v>
      </c>
      <c r="M351" s="78" t="e">
        <f t="shared" si="11"/>
        <v>#NAME?</v>
      </c>
      <c r="N351" s="86" t="s">
        <v>476</v>
      </c>
      <c r="O351" s="26"/>
      <c r="P351" s="81" t="s">
        <v>2781</v>
      </c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6" s="6" customFormat="1" ht="12.75">
      <c r="A352" s="32" t="s">
        <v>33</v>
      </c>
      <c r="B352" s="33">
        <v>145600</v>
      </c>
      <c r="C352" s="82" t="s">
        <v>1344</v>
      </c>
      <c r="D352" s="34" t="s">
        <v>470</v>
      </c>
      <c r="E352" s="34" t="s">
        <v>588</v>
      </c>
      <c r="F352" s="34" t="s">
        <v>74</v>
      </c>
      <c r="G352" s="32" t="s">
        <v>402</v>
      </c>
      <c r="H352" s="37"/>
      <c r="I352" s="29"/>
      <c r="J352" s="37"/>
      <c r="K352" s="151" t="s">
        <v>1223</v>
      </c>
      <c r="L352" s="78" t="e">
        <f t="shared" si="10"/>
        <v>#NAME?</v>
      </c>
      <c r="M352" s="78" t="e">
        <f t="shared" si="11"/>
        <v>#NAME?</v>
      </c>
      <c r="N352" s="37" t="s">
        <v>476</v>
      </c>
      <c r="O352" s="26"/>
      <c r="P352" s="86" t="s">
        <v>1224</v>
      </c>
      <c r="Q352" s="37"/>
      <c r="R352" s="37"/>
      <c r="S352" s="37"/>
      <c r="T352" s="37"/>
      <c r="U352" s="37"/>
      <c r="V352" s="37"/>
      <c r="W352" s="37"/>
      <c r="X352" s="37"/>
      <c r="Y352" s="26"/>
      <c r="Z352" s="21"/>
    </row>
    <row r="353" spans="1:26" s="6" customFormat="1" ht="12.75">
      <c r="A353" s="32" t="s">
        <v>29</v>
      </c>
      <c r="B353" s="33">
        <v>145625</v>
      </c>
      <c r="C353" s="82" t="s">
        <v>1344</v>
      </c>
      <c r="D353" s="82" t="s">
        <v>612</v>
      </c>
      <c r="E353" s="34" t="s">
        <v>588</v>
      </c>
      <c r="F353" s="34" t="s">
        <v>74</v>
      </c>
      <c r="G353" s="79" t="s">
        <v>2311</v>
      </c>
      <c r="H353" s="37"/>
      <c r="I353" s="29"/>
      <c r="J353" s="37"/>
      <c r="K353" s="151" t="s">
        <v>1081</v>
      </c>
      <c r="L353" s="78" t="e">
        <f t="shared" si="10"/>
        <v>#NAME?</v>
      </c>
      <c r="M353" s="78" t="e">
        <f t="shared" si="11"/>
        <v>#NAME?</v>
      </c>
      <c r="N353" s="37" t="s">
        <v>476</v>
      </c>
      <c r="O353" s="37"/>
      <c r="P353" s="86" t="s">
        <v>1227</v>
      </c>
      <c r="Q353" s="37"/>
      <c r="R353" s="37"/>
      <c r="S353" s="37"/>
      <c r="T353" s="37"/>
      <c r="U353" s="37"/>
      <c r="V353" s="37"/>
      <c r="W353" s="37"/>
      <c r="X353" s="37"/>
      <c r="Y353" s="37"/>
      <c r="Z353" s="21"/>
    </row>
    <row r="354" spans="1:25" s="6" customFormat="1" ht="12.75">
      <c r="A354" s="32" t="s">
        <v>141</v>
      </c>
      <c r="B354" s="33">
        <v>145637.5</v>
      </c>
      <c r="C354" s="82" t="s">
        <v>1344</v>
      </c>
      <c r="D354" s="34" t="s">
        <v>470</v>
      </c>
      <c r="E354" s="34" t="s">
        <v>588</v>
      </c>
      <c r="F354" s="34" t="s">
        <v>74</v>
      </c>
      <c r="G354" s="32" t="s">
        <v>399</v>
      </c>
      <c r="H354" s="45"/>
      <c r="I354" s="29"/>
      <c r="J354" s="37"/>
      <c r="K354" s="151" t="s">
        <v>1164</v>
      </c>
      <c r="L354" s="78" t="e">
        <f t="shared" si="10"/>
        <v>#NAME?</v>
      </c>
      <c r="M354" s="78" t="e">
        <f t="shared" si="11"/>
        <v>#NAME?</v>
      </c>
      <c r="N354" s="37" t="s">
        <v>476</v>
      </c>
      <c r="O354" s="26"/>
      <c r="P354" s="86" t="s">
        <v>1233</v>
      </c>
      <c r="Q354" s="37"/>
      <c r="R354" s="37"/>
      <c r="S354" s="37"/>
      <c r="T354" s="37"/>
      <c r="U354" s="37"/>
      <c r="V354" s="37"/>
      <c r="W354" s="37"/>
      <c r="X354" s="37"/>
      <c r="Y354" s="37"/>
    </row>
    <row r="355" spans="1:25" s="6" customFormat="1" ht="12.75">
      <c r="A355" s="32" t="s">
        <v>44</v>
      </c>
      <c r="B355" s="33">
        <v>145650</v>
      </c>
      <c r="C355" s="82" t="s">
        <v>1344</v>
      </c>
      <c r="D355" s="44" t="s">
        <v>499</v>
      </c>
      <c r="E355" s="34" t="s">
        <v>588</v>
      </c>
      <c r="F355" s="34" t="s">
        <v>71</v>
      </c>
      <c r="G355" s="13" t="s">
        <v>397</v>
      </c>
      <c r="H355" s="37"/>
      <c r="I355" s="29"/>
      <c r="J355" s="37"/>
      <c r="K355" s="151" t="s">
        <v>1059</v>
      </c>
      <c r="L355" s="78" t="e">
        <f t="shared" si="10"/>
        <v>#NAME?</v>
      </c>
      <c r="M355" s="78" t="e">
        <f t="shared" si="11"/>
        <v>#NAME?</v>
      </c>
      <c r="N355" s="37" t="s">
        <v>476</v>
      </c>
      <c r="O355" s="37"/>
      <c r="P355" s="86" t="s">
        <v>2053</v>
      </c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6" s="6" customFormat="1" ht="12.75">
      <c r="A356" s="32" t="s">
        <v>44</v>
      </c>
      <c r="B356" s="33">
        <v>145650</v>
      </c>
      <c r="C356" s="82" t="s">
        <v>1344</v>
      </c>
      <c r="D356" s="44" t="s">
        <v>2650</v>
      </c>
      <c r="E356" s="34" t="s">
        <v>588</v>
      </c>
      <c r="F356" s="34" t="s">
        <v>74</v>
      </c>
      <c r="G356" s="13" t="s">
        <v>404</v>
      </c>
      <c r="H356" s="46" t="s">
        <v>830</v>
      </c>
      <c r="I356" s="80" t="s">
        <v>1613</v>
      </c>
      <c r="J356" s="37"/>
      <c r="K356" s="151" t="s">
        <v>1225</v>
      </c>
      <c r="L356" s="78" t="e">
        <f t="shared" si="10"/>
        <v>#NAME?</v>
      </c>
      <c r="M356" s="78" t="e">
        <f t="shared" si="11"/>
        <v>#NAME?</v>
      </c>
      <c r="N356" s="37" t="s">
        <v>476</v>
      </c>
      <c r="O356" s="37"/>
      <c r="P356" s="86" t="s">
        <v>1614</v>
      </c>
      <c r="Q356" s="26"/>
      <c r="R356" s="26"/>
      <c r="S356" s="26"/>
      <c r="T356" s="26"/>
      <c r="U356" s="26"/>
      <c r="V356" s="26"/>
      <c r="W356" s="26"/>
      <c r="X356" s="26"/>
      <c r="Y356" s="26"/>
      <c r="Z356" s="21"/>
    </row>
    <row r="357" spans="1:26" s="6" customFormat="1" ht="12.75">
      <c r="A357" s="32" t="s">
        <v>135</v>
      </c>
      <c r="B357" s="33">
        <v>145675</v>
      </c>
      <c r="C357" s="82" t="s">
        <v>1344</v>
      </c>
      <c r="D357" s="34" t="s">
        <v>470</v>
      </c>
      <c r="E357" s="34" t="s">
        <v>588</v>
      </c>
      <c r="F357" s="34" t="s">
        <v>71</v>
      </c>
      <c r="G357" s="79" t="s">
        <v>2050</v>
      </c>
      <c r="H357" s="37"/>
      <c r="I357" s="29"/>
      <c r="J357" s="37"/>
      <c r="K357" s="151" t="s">
        <v>1060</v>
      </c>
      <c r="L357" s="78" t="e">
        <f t="shared" si="10"/>
        <v>#NAME?</v>
      </c>
      <c r="M357" s="78" t="e">
        <f t="shared" si="11"/>
        <v>#NAME?</v>
      </c>
      <c r="N357" s="37" t="s">
        <v>476</v>
      </c>
      <c r="O357" s="37"/>
      <c r="P357" s="86" t="s">
        <v>1226</v>
      </c>
      <c r="Q357" s="26"/>
      <c r="R357" s="26"/>
      <c r="S357" s="26"/>
      <c r="T357" s="26"/>
      <c r="U357" s="26"/>
      <c r="V357" s="26"/>
      <c r="W357" s="26"/>
      <c r="X357" s="26"/>
      <c r="Y357" s="37"/>
      <c r="Z357" s="21"/>
    </row>
    <row r="358" spans="1:26" s="6" customFormat="1" ht="12.75">
      <c r="A358" s="32" t="s">
        <v>60</v>
      </c>
      <c r="B358" s="33">
        <v>145700</v>
      </c>
      <c r="C358" s="82" t="s">
        <v>1344</v>
      </c>
      <c r="D358" s="44" t="s">
        <v>499</v>
      </c>
      <c r="E358" s="34" t="s">
        <v>588</v>
      </c>
      <c r="F358" s="34" t="s">
        <v>71</v>
      </c>
      <c r="G358" s="13" t="s">
        <v>72</v>
      </c>
      <c r="H358" s="46" t="s">
        <v>830</v>
      </c>
      <c r="I358" s="29">
        <v>12500</v>
      </c>
      <c r="J358" s="26"/>
      <c r="K358" s="151" t="s">
        <v>1061</v>
      </c>
      <c r="L358" s="78" t="e">
        <f t="shared" si="10"/>
        <v>#NAME?</v>
      </c>
      <c r="M358" s="78" t="e">
        <f t="shared" si="11"/>
        <v>#NAME?</v>
      </c>
      <c r="N358" s="37" t="s">
        <v>476</v>
      </c>
      <c r="O358" s="26"/>
      <c r="P358" s="86" t="s">
        <v>2052</v>
      </c>
      <c r="Q358" s="26"/>
      <c r="R358" s="26"/>
      <c r="S358" s="26"/>
      <c r="T358" s="26"/>
      <c r="U358" s="26"/>
      <c r="V358" s="26"/>
      <c r="W358" s="26"/>
      <c r="X358" s="26"/>
      <c r="Y358" s="26"/>
      <c r="Z358" s="21"/>
    </row>
    <row r="359" spans="1:25" s="6" customFormat="1" ht="12.75">
      <c r="A359" s="32" t="s">
        <v>60</v>
      </c>
      <c r="B359" s="33">
        <v>145700</v>
      </c>
      <c r="C359" s="82" t="s">
        <v>1344</v>
      </c>
      <c r="D359" s="205" t="s">
        <v>512</v>
      </c>
      <c r="E359" s="34" t="s">
        <v>588</v>
      </c>
      <c r="F359" s="34" t="s">
        <v>74</v>
      </c>
      <c r="G359" s="103" t="s">
        <v>401</v>
      </c>
      <c r="H359" s="145" t="s">
        <v>830</v>
      </c>
      <c r="I359" s="80" t="s">
        <v>1692</v>
      </c>
      <c r="J359" s="37" t="s">
        <v>564</v>
      </c>
      <c r="K359" s="151"/>
      <c r="L359" s="78" t="e">
        <f t="shared" si="10"/>
        <v>#NAME?</v>
      </c>
      <c r="M359" s="78" t="e">
        <f t="shared" si="11"/>
        <v>#NAME?</v>
      </c>
      <c r="N359" s="37" t="s">
        <v>476</v>
      </c>
      <c r="O359" s="37"/>
      <c r="P359" s="81" t="s">
        <v>1116</v>
      </c>
      <c r="Q359" s="26"/>
      <c r="R359" s="26"/>
      <c r="S359" s="26"/>
      <c r="T359" s="26"/>
      <c r="U359" s="26"/>
      <c r="V359" s="26"/>
      <c r="W359" s="26"/>
      <c r="X359" s="26"/>
      <c r="Y359" s="37"/>
    </row>
    <row r="360" spans="1:25" s="6" customFormat="1" ht="12.75">
      <c r="A360" s="86" t="s">
        <v>136</v>
      </c>
      <c r="B360" s="22">
        <v>145712.5</v>
      </c>
      <c r="C360" s="24" t="s">
        <v>1344</v>
      </c>
      <c r="D360" s="24"/>
      <c r="E360" s="24" t="s">
        <v>588</v>
      </c>
      <c r="F360" s="29" t="s">
        <v>74</v>
      </c>
      <c r="G360" s="32" t="s">
        <v>2231</v>
      </c>
      <c r="H360" s="47" t="s">
        <v>829</v>
      </c>
      <c r="I360" s="43" t="s">
        <v>2232</v>
      </c>
      <c r="J360" s="26"/>
      <c r="K360" s="151" t="s">
        <v>2233</v>
      </c>
      <c r="L360" s="78" t="e">
        <f t="shared" si="10"/>
        <v>#NAME?</v>
      </c>
      <c r="M360" s="78" t="e">
        <f t="shared" si="11"/>
        <v>#NAME?</v>
      </c>
      <c r="N360" s="86" t="s">
        <v>476</v>
      </c>
      <c r="O360" s="26"/>
      <c r="P360" s="81" t="s">
        <v>2234</v>
      </c>
      <c r="Q360" s="37"/>
      <c r="R360" s="37"/>
      <c r="S360" s="37"/>
      <c r="T360" s="37"/>
      <c r="U360" s="37"/>
      <c r="V360" s="37"/>
      <c r="W360" s="37"/>
      <c r="X360" s="37"/>
      <c r="Y360" s="26"/>
    </row>
    <row r="361" spans="1:26" s="6" customFormat="1" ht="12.75">
      <c r="A361" s="32" t="s">
        <v>145</v>
      </c>
      <c r="B361" s="33">
        <v>145725</v>
      </c>
      <c r="C361" s="82" t="s">
        <v>1344</v>
      </c>
      <c r="D361" s="34" t="s">
        <v>470</v>
      </c>
      <c r="E361" s="34" t="s">
        <v>588</v>
      </c>
      <c r="F361" s="34" t="s">
        <v>71</v>
      </c>
      <c r="G361" s="32" t="s">
        <v>395</v>
      </c>
      <c r="H361" s="37"/>
      <c r="I361" s="29"/>
      <c r="J361" s="37"/>
      <c r="K361" s="151" t="s">
        <v>1056</v>
      </c>
      <c r="L361" s="78" t="e">
        <f t="shared" si="10"/>
        <v>#NAME?</v>
      </c>
      <c r="M361" s="78" t="e">
        <f t="shared" si="11"/>
        <v>#NAME?</v>
      </c>
      <c r="N361" s="37" t="s">
        <v>476</v>
      </c>
      <c r="O361" s="26"/>
      <c r="P361" s="86" t="s">
        <v>1229</v>
      </c>
      <c r="Q361" s="26"/>
      <c r="R361" s="26"/>
      <c r="S361" s="26"/>
      <c r="T361" s="26"/>
      <c r="U361" s="26"/>
      <c r="V361" s="26"/>
      <c r="W361" s="26"/>
      <c r="X361" s="26"/>
      <c r="Y361" s="37"/>
      <c r="Z361" s="21"/>
    </row>
    <row r="362" spans="1:26" s="6" customFormat="1" ht="12.75">
      <c r="A362" s="86" t="s">
        <v>142</v>
      </c>
      <c r="B362" s="22">
        <v>145737.5</v>
      </c>
      <c r="C362" s="82" t="s">
        <v>1344</v>
      </c>
      <c r="D362" s="24"/>
      <c r="E362" s="87" t="s">
        <v>588</v>
      </c>
      <c r="F362" s="80" t="s">
        <v>74</v>
      </c>
      <c r="G362" s="79" t="s">
        <v>633</v>
      </c>
      <c r="H362" s="37"/>
      <c r="I362" s="29"/>
      <c r="J362" s="26"/>
      <c r="K362" s="151" t="s">
        <v>1165</v>
      </c>
      <c r="L362" s="78" t="e">
        <f t="shared" si="10"/>
        <v>#NAME?</v>
      </c>
      <c r="M362" s="78" t="e">
        <f t="shared" si="11"/>
        <v>#NAME?</v>
      </c>
      <c r="N362" s="86" t="s">
        <v>476</v>
      </c>
      <c r="O362" s="26"/>
      <c r="P362" s="209" t="s">
        <v>1492</v>
      </c>
      <c r="Q362" s="37"/>
      <c r="R362" s="37"/>
      <c r="S362" s="37"/>
      <c r="T362" s="37"/>
      <c r="U362" s="37"/>
      <c r="V362" s="37"/>
      <c r="W362" s="37"/>
      <c r="X362" s="37"/>
      <c r="Y362" s="37"/>
      <c r="Z362" s="21"/>
    </row>
    <row r="363" spans="1:26" s="6" customFormat="1" ht="12.75">
      <c r="A363" s="32" t="s">
        <v>143</v>
      </c>
      <c r="B363" s="33">
        <v>145750</v>
      </c>
      <c r="C363" s="82" t="s">
        <v>1344</v>
      </c>
      <c r="D363" s="34" t="s">
        <v>470</v>
      </c>
      <c r="E363" s="34" t="s">
        <v>588</v>
      </c>
      <c r="F363" s="34" t="s">
        <v>71</v>
      </c>
      <c r="G363" s="32" t="s">
        <v>396</v>
      </c>
      <c r="H363" s="46" t="s">
        <v>830</v>
      </c>
      <c r="I363" s="80" t="s">
        <v>2051</v>
      </c>
      <c r="J363" s="37"/>
      <c r="K363" s="151" t="s">
        <v>1061</v>
      </c>
      <c r="L363" s="78" t="e">
        <f t="shared" si="10"/>
        <v>#NAME?</v>
      </c>
      <c r="M363" s="78" t="e">
        <f t="shared" si="11"/>
        <v>#NAME?</v>
      </c>
      <c r="N363" s="37" t="s">
        <v>476</v>
      </c>
      <c r="O363" s="37"/>
      <c r="P363" s="86" t="s">
        <v>2054</v>
      </c>
      <c r="Q363" s="26"/>
      <c r="R363" s="26"/>
      <c r="S363" s="26"/>
      <c r="T363" s="26"/>
      <c r="U363" s="26"/>
      <c r="V363" s="26"/>
      <c r="W363" s="26"/>
      <c r="X363" s="26"/>
      <c r="Y363" s="26"/>
      <c r="Z363" s="21"/>
    </row>
    <row r="364" spans="1:25" s="6" customFormat="1" ht="12.75">
      <c r="A364" s="32" t="s">
        <v>143</v>
      </c>
      <c r="B364" s="33">
        <v>145750</v>
      </c>
      <c r="C364" s="82" t="s">
        <v>1344</v>
      </c>
      <c r="D364" s="34" t="s">
        <v>470</v>
      </c>
      <c r="E364" s="34" t="s">
        <v>588</v>
      </c>
      <c r="F364" s="34" t="s">
        <v>74</v>
      </c>
      <c r="G364" s="32" t="s">
        <v>402</v>
      </c>
      <c r="H364" s="37"/>
      <c r="I364" s="29"/>
      <c r="J364" s="37"/>
      <c r="K364" s="151" t="s">
        <v>1231</v>
      </c>
      <c r="L364" s="78" t="e">
        <f t="shared" si="10"/>
        <v>#NAME?</v>
      </c>
      <c r="M364" s="78" t="e">
        <f t="shared" si="11"/>
        <v>#NAME?</v>
      </c>
      <c r="N364" s="37" t="s">
        <v>476</v>
      </c>
      <c r="O364" s="37"/>
      <c r="P364" s="81" t="s">
        <v>1230</v>
      </c>
      <c r="Q364" s="37"/>
      <c r="R364" s="37"/>
      <c r="S364" s="37"/>
      <c r="T364" s="37"/>
      <c r="U364" s="37"/>
      <c r="V364" s="37"/>
      <c r="W364" s="37"/>
      <c r="X364" s="37"/>
      <c r="Y364" s="26"/>
    </row>
    <row r="365" spans="1:25" s="6" customFormat="1" ht="12.75">
      <c r="A365" s="86" t="s">
        <v>138</v>
      </c>
      <c r="B365" s="22">
        <v>145762.5</v>
      </c>
      <c r="C365" s="82" t="s">
        <v>1344</v>
      </c>
      <c r="D365" s="42" t="s">
        <v>504</v>
      </c>
      <c r="E365" s="87" t="s">
        <v>588</v>
      </c>
      <c r="F365" s="80" t="s">
        <v>74</v>
      </c>
      <c r="G365" s="13" t="s">
        <v>405</v>
      </c>
      <c r="H365" s="37"/>
      <c r="I365" s="29"/>
      <c r="J365" s="26"/>
      <c r="K365" s="151" t="s">
        <v>1783</v>
      </c>
      <c r="L365" s="78" t="e">
        <f t="shared" si="10"/>
        <v>#NAME?</v>
      </c>
      <c r="M365" s="78" t="e">
        <f t="shared" si="11"/>
        <v>#NAME?</v>
      </c>
      <c r="N365" s="86" t="s">
        <v>476</v>
      </c>
      <c r="O365" s="26"/>
      <c r="P365" s="81" t="s">
        <v>1784</v>
      </c>
      <c r="Q365" s="37"/>
      <c r="R365" s="37"/>
      <c r="S365" s="37"/>
      <c r="T365" s="37"/>
      <c r="U365" s="37"/>
      <c r="V365" s="37"/>
      <c r="W365" s="37"/>
      <c r="X365" s="37"/>
      <c r="Y365" s="37"/>
    </row>
    <row r="366" spans="1:25" s="6" customFormat="1" ht="12.75">
      <c r="A366" s="32" t="s">
        <v>153</v>
      </c>
      <c r="B366" s="33">
        <v>145775</v>
      </c>
      <c r="C366" s="82" t="s">
        <v>1344</v>
      </c>
      <c r="D366" s="34" t="s">
        <v>470</v>
      </c>
      <c r="E366" s="34" t="s">
        <v>588</v>
      </c>
      <c r="F366" s="34" t="s">
        <v>71</v>
      </c>
      <c r="G366" s="32" t="s">
        <v>398</v>
      </c>
      <c r="H366" s="37"/>
      <c r="I366" s="29"/>
      <c r="J366" s="37"/>
      <c r="K366" s="151" t="s">
        <v>1054</v>
      </c>
      <c r="L366" s="78" t="e">
        <f t="shared" si="10"/>
        <v>#NAME?</v>
      </c>
      <c r="M366" s="78" t="e">
        <f t="shared" si="11"/>
        <v>#NAME?</v>
      </c>
      <c r="N366" s="37" t="s">
        <v>476</v>
      </c>
      <c r="O366" s="26"/>
      <c r="P366" s="86" t="s">
        <v>1226</v>
      </c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6" s="6" customFormat="1" ht="12.75">
      <c r="A367" s="32" t="s">
        <v>41</v>
      </c>
      <c r="B367" s="33">
        <v>145787.5</v>
      </c>
      <c r="C367" s="82" t="s">
        <v>1344</v>
      </c>
      <c r="D367" s="34" t="s">
        <v>470</v>
      </c>
      <c r="E367" s="34" t="s">
        <v>588</v>
      </c>
      <c r="F367" s="34" t="s">
        <v>74</v>
      </c>
      <c r="G367" s="32" t="s">
        <v>399</v>
      </c>
      <c r="H367" s="37"/>
      <c r="I367" s="29"/>
      <c r="J367" s="37"/>
      <c r="K367" s="151" t="s">
        <v>1164</v>
      </c>
      <c r="L367" s="78" t="e">
        <f t="shared" si="10"/>
        <v>#NAME?</v>
      </c>
      <c r="M367" s="78" t="e">
        <f t="shared" si="11"/>
        <v>#NAME?</v>
      </c>
      <c r="N367" s="37" t="s">
        <v>476</v>
      </c>
      <c r="O367" s="26"/>
      <c r="P367" s="81" t="s">
        <v>2317</v>
      </c>
      <c r="Q367" s="26"/>
      <c r="R367" s="26"/>
      <c r="S367" s="26"/>
      <c r="T367" s="26"/>
      <c r="U367" s="26"/>
      <c r="V367" s="26"/>
      <c r="W367" s="26"/>
      <c r="X367" s="26"/>
      <c r="Y367" s="26"/>
      <c r="Z367" s="21"/>
    </row>
    <row r="368" spans="1:26" s="6" customFormat="1" ht="12.75">
      <c r="A368" s="32" t="s">
        <v>41</v>
      </c>
      <c r="B368" s="33">
        <v>145787.5</v>
      </c>
      <c r="C368" s="82" t="s">
        <v>1344</v>
      </c>
      <c r="D368" s="34" t="s">
        <v>470</v>
      </c>
      <c r="E368" s="34" t="s">
        <v>588</v>
      </c>
      <c r="F368" s="34" t="s">
        <v>74</v>
      </c>
      <c r="G368" s="32" t="s">
        <v>400</v>
      </c>
      <c r="H368" s="37"/>
      <c r="I368" s="29"/>
      <c r="J368" s="37"/>
      <c r="K368" s="151"/>
      <c r="L368" s="78" t="e">
        <f t="shared" si="10"/>
        <v>#NAME?</v>
      </c>
      <c r="M368" s="78" t="e">
        <f t="shared" si="11"/>
        <v>#NAME?</v>
      </c>
      <c r="N368" s="37" t="s">
        <v>476</v>
      </c>
      <c r="O368" s="37"/>
      <c r="P368" s="209" t="s">
        <v>1492</v>
      </c>
      <c r="Q368" s="26"/>
      <c r="R368" s="26"/>
      <c r="S368" s="26"/>
      <c r="T368" s="26"/>
      <c r="U368" s="26"/>
      <c r="V368" s="26"/>
      <c r="W368" s="26"/>
      <c r="X368" s="26"/>
      <c r="Y368" s="26"/>
      <c r="Z368" s="21"/>
    </row>
    <row r="369" spans="1:25" s="6" customFormat="1" ht="12.75">
      <c r="A369" s="45" t="s">
        <v>63</v>
      </c>
      <c r="B369" s="22">
        <v>430062.5</v>
      </c>
      <c r="C369" s="31" t="s">
        <v>1</v>
      </c>
      <c r="D369" s="31" t="s">
        <v>470</v>
      </c>
      <c r="E369" s="34" t="s">
        <v>588</v>
      </c>
      <c r="F369" s="34" t="s">
        <v>74</v>
      </c>
      <c r="G369" s="32" t="s">
        <v>405</v>
      </c>
      <c r="H369" s="46" t="s">
        <v>830</v>
      </c>
      <c r="I369" s="80" t="s">
        <v>2485</v>
      </c>
      <c r="J369" s="37"/>
      <c r="K369" s="151" t="s">
        <v>1058</v>
      </c>
      <c r="L369" s="78" t="e">
        <f t="shared" si="10"/>
        <v>#NAME?</v>
      </c>
      <c r="M369" s="78" t="e">
        <f t="shared" si="11"/>
        <v>#NAME?</v>
      </c>
      <c r="N369" s="37" t="s">
        <v>476</v>
      </c>
      <c r="O369" s="37"/>
      <c r="P369" s="86" t="s">
        <v>1228</v>
      </c>
      <c r="Q369" s="37"/>
      <c r="R369" s="37"/>
      <c r="S369" s="37"/>
      <c r="T369" s="37"/>
      <c r="U369" s="37"/>
      <c r="V369" s="37"/>
      <c r="W369" s="37"/>
      <c r="X369" s="37"/>
      <c r="Y369" s="26"/>
    </row>
    <row r="370" spans="1:25" s="6" customFormat="1" ht="12.75">
      <c r="A370" s="32" t="s">
        <v>38</v>
      </c>
      <c r="B370" s="22">
        <v>430075</v>
      </c>
      <c r="C370" s="31" t="s">
        <v>1</v>
      </c>
      <c r="D370" s="44" t="s">
        <v>499</v>
      </c>
      <c r="E370" s="34" t="s">
        <v>588</v>
      </c>
      <c r="F370" s="34" t="s">
        <v>71</v>
      </c>
      <c r="G370" s="13" t="s">
        <v>70</v>
      </c>
      <c r="H370" s="46" t="s">
        <v>830</v>
      </c>
      <c r="I370" s="29">
        <v>55885</v>
      </c>
      <c r="J370" s="26"/>
      <c r="K370" s="151" t="s">
        <v>1066</v>
      </c>
      <c r="L370" s="78" t="e">
        <f t="shared" si="10"/>
        <v>#NAME?</v>
      </c>
      <c r="M370" s="78" t="e">
        <f t="shared" si="11"/>
        <v>#NAME?</v>
      </c>
      <c r="N370" s="37" t="s">
        <v>476</v>
      </c>
      <c r="O370" s="26"/>
      <c r="P370" s="86" t="s">
        <v>2053</v>
      </c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s="6" customFormat="1" ht="12.75">
      <c r="A371" s="45" t="s">
        <v>36</v>
      </c>
      <c r="B371" s="22">
        <v>430112.5</v>
      </c>
      <c r="C371" s="31" t="s">
        <v>1</v>
      </c>
      <c r="D371" s="8" t="s">
        <v>504</v>
      </c>
      <c r="E371" s="34" t="s">
        <v>588</v>
      </c>
      <c r="F371" s="34" t="s">
        <v>74</v>
      </c>
      <c r="G371" s="13" t="s">
        <v>2311</v>
      </c>
      <c r="H371" s="145" t="s">
        <v>830</v>
      </c>
      <c r="I371" s="80" t="s">
        <v>2315</v>
      </c>
      <c r="J371" s="86" t="s">
        <v>2312</v>
      </c>
      <c r="K371" s="151" t="s">
        <v>1081</v>
      </c>
      <c r="L371" s="78" t="e">
        <f t="shared" si="10"/>
        <v>#NAME?</v>
      </c>
      <c r="M371" s="78" t="e">
        <f t="shared" si="11"/>
        <v>#NAME?</v>
      </c>
      <c r="N371" s="37" t="s">
        <v>476</v>
      </c>
      <c r="O371" s="37"/>
      <c r="P371" s="81" t="s">
        <v>2313</v>
      </c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6" s="6" customFormat="1" ht="12.75">
      <c r="A372" s="45" t="s">
        <v>182</v>
      </c>
      <c r="B372" s="22">
        <v>430125</v>
      </c>
      <c r="C372" s="31" t="s">
        <v>1</v>
      </c>
      <c r="D372" s="31" t="s">
        <v>470</v>
      </c>
      <c r="E372" s="34" t="s">
        <v>588</v>
      </c>
      <c r="F372" s="34" t="s">
        <v>71</v>
      </c>
      <c r="G372" s="32" t="s">
        <v>395</v>
      </c>
      <c r="H372" s="37"/>
      <c r="I372" s="29"/>
      <c r="J372" s="37"/>
      <c r="K372" s="151" t="s">
        <v>1056</v>
      </c>
      <c r="L372" s="78" t="e">
        <f t="shared" si="10"/>
        <v>#NAME?</v>
      </c>
      <c r="M372" s="78" t="e">
        <f t="shared" si="11"/>
        <v>#NAME?</v>
      </c>
      <c r="N372" s="37" t="s">
        <v>476</v>
      </c>
      <c r="O372" s="26"/>
      <c r="P372" s="209" t="s">
        <v>1492</v>
      </c>
      <c r="Q372" s="37"/>
      <c r="R372" s="37"/>
      <c r="S372" s="37"/>
      <c r="T372" s="37"/>
      <c r="U372" s="37"/>
      <c r="V372" s="37"/>
      <c r="W372" s="37"/>
      <c r="X372" s="37"/>
      <c r="Y372" s="26"/>
      <c r="Z372" s="21"/>
    </row>
    <row r="373" spans="1:25" s="6" customFormat="1" ht="12.75">
      <c r="A373" s="45" t="s">
        <v>4</v>
      </c>
      <c r="B373" s="22">
        <v>430150</v>
      </c>
      <c r="C373" s="31" t="s">
        <v>1</v>
      </c>
      <c r="D373" s="31" t="s">
        <v>470</v>
      </c>
      <c r="E373" s="34" t="s">
        <v>588</v>
      </c>
      <c r="F373" s="34" t="s">
        <v>71</v>
      </c>
      <c r="G373" s="32" t="s">
        <v>131</v>
      </c>
      <c r="H373" s="37"/>
      <c r="I373" s="29"/>
      <c r="J373" s="37"/>
      <c r="K373" s="151" t="s">
        <v>1060</v>
      </c>
      <c r="L373" s="78" t="e">
        <f t="shared" si="10"/>
        <v>#NAME?</v>
      </c>
      <c r="M373" s="78" t="e">
        <f t="shared" si="11"/>
        <v>#NAME?</v>
      </c>
      <c r="N373" s="37" t="s">
        <v>476</v>
      </c>
      <c r="O373" s="26"/>
      <c r="P373" s="209" t="s">
        <v>1492</v>
      </c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s="6" customFormat="1" ht="12.75">
      <c r="A374" s="32" t="s">
        <v>13</v>
      </c>
      <c r="B374" s="22">
        <v>430175</v>
      </c>
      <c r="C374" s="31" t="s">
        <v>1</v>
      </c>
      <c r="D374" s="31" t="s">
        <v>470</v>
      </c>
      <c r="E374" s="34" t="s">
        <v>588</v>
      </c>
      <c r="F374" s="34" t="s">
        <v>74</v>
      </c>
      <c r="G374" s="32" t="s">
        <v>73</v>
      </c>
      <c r="H374" s="46" t="s">
        <v>830</v>
      </c>
      <c r="I374" s="29">
        <v>73551</v>
      </c>
      <c r="J374" s="81" t="s">
        <v>1332</v>
      </c>
      <c r="K374" s="151" t="s">
        <v>1063</v>
      </c>
      <c r="L374" s="78" t="e">
        <f t="shared" si="10"/>
        <v>#NAME?</v>
      </c>
      <c r="M374" s="78" t="e">
        <f t="shared" si="11"/>
        <v>#NAME?</v>
      </c>
      <c r="N374" s="37" t="s">
        <v>476</v>
      </c>
      <c r="O374" s="37"/>
      <c r="P374" s="86" t="s">
        <v>1232</v>
      </c>
      <c r="Q374" s="37"/>
      <c r="R374" s="37"/>
      <c r="S374" s="37"/>
      <c r="T374" s="37"/>
      <c r="U374" s="37"/>
      <c r="V374" s="37"/>
      <c r="W374" s="37"/>
      <c r="X374" s="37"/>
      <c r="Y374" s="37"/>
    </row>
    <row r="375" spans="1:25" s="6" customFormat="1" ht="12.75">
      <c r="A375" s="45" t="s">
        <v>187</v>
      </c>
      <c r="B375" s="22">
        <v>430212.5</v>
      </c>
      <c r="C375" s="31" t="s">
        <v>1</v>
      </c>
      <c r="D375" s="8" t="s">
        <v>499</v>
      </c>
      <c r="E375" s="34" t="s">
        <v>588</v>
      </c>
      <c r="F375" s="34" t="s">
        <v>74</v>
      </c>
      <c r="G375" s="13" t="s">
        <v>403</v>
      </c>
      <c r="H375" s="37"/>
      <c r="I375" s="29"/>
      <c r="J375" s="37"/>
      <c r="K375" s="151" t="s">
        <v>1165</v>
      </c>
      <c r="L375" s="78" t="e">
        <f t="shared" si="10"/>
        <v>#NAME?</v>
      </c>
      <c r="M375" s="78" t="e">
        <f t="shared" si="11"/>
        <v>#NAME?</v>
      </c>
      <c r="N375" s="37" t="s">
        <v>476</v>
      </c>
      <c r="O375" s="26"/>
      <c r="P375" s="209" t="s">
        <v>1492</v>
      </c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s="6" customFormat="1" ht="12.75">
      <c r="A376" s="86" t="s">
        <v>88</v>
      </c>
      <c r="B376" s="22">
        <v>430275</v>
      </c>
      <c r="C376" s="31" t="s">
        <v>1</v>
      </c>
      <c r="D376" s="24"/>
      <c r="E376" s="87" t="s">
        <v>588</v>
      </c>
      <c r="F376" s="80" t="s">
        <v>74</v>
      </c>
      <c r="G376" s="79" t="s">
        <v>399</v>
      </c>
      <c r="H376" s="37"/>
      <c r="I376" s="29"/>
      <c r="J376" s="81" t="s">
        <v>2318</v>
      </c>
      <c r="K376" s="151" t="s">
        <v>1164</v>
      </c>
      <c r="L376" s="78" t="e">
        <f t="shared" si="10"/>
        <v>#NAME?</v>
      </c>
      <c r="M376" s="78" t="e">
        <f t="shared" si="11"/>
        <v>#NAME?</v>
      </c>
      <c r="N376" s="86" t="s">
        <v>476</v>
      </c>
      <c r="O376" s="26"/>
      <c r="P376" s="81" t="s">
        <v>2317</v>
      </c>
      <c r="Q376" s="37"/>
      <c r="R376" s="37"/>
      <c r="S376" s="37"/>
      <c r="T376" s="37"/>
      <c r="U376" s="37"/>
      <c r="V376" s="37"/>
      <c r="W376" s="37"/>
      <c r="X376" s="37"/>
      <c r="Y376" s="37"/>
    </row>
    <row r="377" spans="1:25" s="6" customFormat="1" ht="12.75">
      <c r="A377" s="86" t="s">
        <v>1808</v>
      </c>
      <c r="B377" s="22">
        <v>430475</v>
      </c>
      <c r="C377" s="87" t="s">
        <v>1616</v>
      </c>
      <c r="D377" s="42" t="s">
        <v>504</v>
      </c>
      <c r="E377" s="87" t="s">
        <v>588</v>
      </c>
      <c r="F377" s="80" t="s">
        <v>74</v>
      </c>
      <c r="G377" s="79" t="s">
        <v>2618</v>
      </c>
      <c r="H377" s="37"/>
      <c r="I377" s="29"/>
      <c r="J377" s="26"/>
      <c r="K377" s="151" t="s">
        <v>2622</v>
      </c>
      <c r="L377" s="78" t="e">
        <f t="shared" si="10"/>
        <v>#NAME?</v>
      </c>
      <c r="M377" s="78" t="e">
        <f t="shared" si="11"/>
        <v>#NAME?</v>
      </c>
      <c r="N377" s="86" t="s">
        <v>476</v>
      </c>
      <c r="O377" s="26"/>
      <c r="P377" s="81" t="s">
        <v>2619</v>
      </c>
      <c r="Q377" s="37"/>
      <c r="R377" s="37"/>
      <c r="S377" s="37"/>
      <c r="T377" s="37"/>
      <c r="U377" s="37"/>
      <c r="V377" s="37"/>
      <c r="W377" s="37"/>
      <c r="X377" s="37"/>
      <c r="Y377" s="26"/>
    </row>
    <row r="378" spans="1:25" s="6" customFormat="1" ht="12.75">
      <c r="A378" s="198" t="s">
        <v>188</v>
      </c>
      <c r="B378" s="193">
        <v>431225</v>
      </c>
      <c r="C378" s="195" t="s">
        <v>1</v>
      </c>
      <c r="D378" s="182" t="s">
        <v>504</v>
      </c>
      <c r="E378" s="194" t="s">
        <v>588</v>
      </c>
      <c r="F378" s="194" t="s">
        <v>71</v>
      </c>
      <c r="G378" s="184" t="s">
        <v>131</v>
      </c>
      <c r="H378" s="199"/>
      <c r="I378" s="200"/>
      <c r="J378" s="199" t="s">
        <v>2055</v>
      </c>
      <c r="K378" s="171" t="s">
        <v>1060</v>
      </c>
      <c r="L378" s="78" t="e">
        <f t="shared" si="10"/>
        <v>#NAME?</v>
      </c>
      <c r="M378" s="78" t="e">
        <f t="shared" si="11"/>
        <v>#NAME?</v>
      </c>
      <c r="N378" s="202" t="s">
        <v>476</v>
      </c>
      <c r="O378" s="199"/>
      <c r="P378" s="203" t="s">
        <v>2056</v>
      </c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6" s="6" customFormat="1" ht="12.75">
      <c r="A379" s="198" t="s">
        <v>424</v>
      </c>
      <c r="B379" s="193">
        <v>431275</v>
      </c>
      <c r="C379" s="195" t="s">
        <v>1</v>
      </c>
      <c r="D379" s="195" t="s">
        <v>605</v>
      </c>
      <c r="E379" s="194" t="s">
        <v>588</v>
      </c>
      <c r="F379" s="194" t="s">
        <v>71</v>
      </c>
      <c r="G379" s="172" t="s">
        <v>131</v>
      </c>
      <c r="H379" s="173" t="s">
        <v>831</v>
      </c>
      <c r="I379" s="200"/>
      <c r="J379" s="199"/>
      <c r="K379" s="171" t="s">
        <v>1060</v>
      </c>
      <c r="L379" s="78" t="e">
        <f t="shared" si="10"/>
        <v>#NAME?</v>
      </c>
      <c r="M379" s="78" t="e">
        <f t="shared" si="11"/>
        <v>#NAME?</v>
      </c>
      <c r="N379" s="202" t="s">
        <v>476</v>
      </c>
      <c r="O379" s="199"/>
      <c r="P379" s="203" t="s">
        <v>2056</v>
      </c>
      <c r="Q379" s="37"/>
      <c r="R379" s="37"/>
      <c r="S379" s="37"/>
      <c r="T379" s="37"/>
      <c r="U379" s="37"/>
      <c r="V379" s="37"/>
      <c r="W379" s="37"/>
      <c r="X379" s="37"/>
      <c r="Y379" s="37"/>
      <c r="Z379" s="21"/>
    </row>
    <row r="380" spans="1:26" s="6" customFormat="1" ht="12.75">
      <c r="A380" s="198" t="s">
        <v>1683</v>
      </c>
      <c r="B380" s="193">
        <v>431287.5</v>
      </c>
      <c r="C380" s="195" t="s">
        <v>1</v>
      </c>
      <c r="D380" s="195" t="s">
        <v>605</v>
      </c>
      <c r="E380" s="194" t="s">
        <v>588</v>
      </c>
      <c r="F380" s="194" t="s">
        <v>71</v>
      </c>
      <c r="G380" s="172" t="s">
        <v>396</v>
      </c>
      <c r="H380" s="173" t="s">
        <v>831</v>
      </c>
      <c r="I380" s="200"/>
      <c r="J380" s="199"/>
      <c r="K380" s="171" t="s">
        <v>1061</v>
      </c>
      <c r="L380" s="78" t="e">
        <f t="shared" si="10"/>
        <v>#NAME?</v>
      </c>
      <c r="M380" s="78" t="e">
        <f t="shared" si="11"/>
        <v>#NAME?</v>
      </c>
      <c r="N380" s="202" t="s">
        <v>476</v>
      </c>
      <c r="O380" s="199"/>
      <c r="P380" s="203" t="s">
        <v>2054</v>
      </c>
      <c r="Q380" s="37"/>
      <c r="R380" s="37"/>
      <c r="S380" s="37"/>
      <c r="T380" s="37"/>
      <c r="U380" s="37"/>
      <c r="V380" s="37"/>
      <c r="W380" s="37"/>
      <c r="X380" s="37"/>
      <c r="Y380" s="26"/>
      <c r="Z380" s="21"/>
    </row>
    <row r="381" spans="1:25" s="6" customFormat="1" ht="12.75">
      <c r="A381" s="218" t="s">
        <v>1683</v>
      </c>
      <c r="B381" s="193">
        <v>431287.5</v>
      </c>
      <c r="C381" s="195" t="s">
        <v>1</v>
      </c>
      <c r="D381" s="195" t="s">
        <v>605</v>
      </c>
      <c r="E381" s="194" t="s">
        <v>588</v>
      </c>
      <c r="F381" s="194" t="s">
        <v>71</v>
      </c>
      <c r="G381" s="172" t="s">
        <v>397</v>
      </c>
      <c r="H381" s="173" t="s">
        <v>831</v>
      </c>
      <c r="I381" s="200"/>
      <c r="J381" s="199"/>
      <c r="K381" s="171" t="s">
        <v>1059</v>
      </c>
      <c r="L381" s="78" t="e">
        <f t="shared" si="10"/>
        <v>#NAME?</v>
      </c>
      <c r="M381" s="78" t="e">
        <f t="shared" si="11"/>
        <v>#NAME?</v>
      </c>
      <c r="N381" s="202" t="s">
        <v>476</v>
      </c>
      <c r="O381" s="199"/>
      <c r="P381" s="203" t="s">
        <v>2056</v>
      </c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6" s="6" customFormat="1" ht="12.75">
      <c r="A382" s="45" t="s">
        <v>113</v>
      </c>
      <c r="B382" s="22">
        <v>431300</v>
      </c>
      <c r="C382" s="31" t="s">
        <v>1</v>
      </c>
      <c r="D382" s="31" t="s">
        <v>502</v>
      </c>
      <c r="E382" s="34" t="s">
        <v>588</v>
      </c>
      <c r="F382" s="34" t="s">
        <v>71</v>
      </c>
      <c r="G382" s="16" t="s">
        <v>398</v>
      </c>
      <c r="H382" s="17" t="s">
        <v>831</v>
      </c>
      <c r="I382" s="29"/>
      <c r="J382" s="37"/>
      <c r="K382" s="151" t="s">
        <v>1054</v>
      </c>
      <c r="L382" s="78" t="e">
        <f t="shared" si="10"/>
        <v>#NAME?</v>
      </c>
      <c r="M382" s="78" t="e">
        <f t="shared" si="11"/>
        <v>#NAME?</v>
      </c>
      <c r="N382" s="37" t="s">
        <v>476</v>
      </c>
      <c r="O382" s="26"/>
      <c r="P382" s="81" t="s">
        <v>1115</v>
      </c>
      <c r="Q382" s="26"/>
      <c r="R382" s="26"/>
      <c r="S382" s="26"/>
      <c r="T382" s="26"/>
      <c r="U382" s="26"/>
      <c r="V382" s="26"/>
      <c r="W382" s="26"/>
      <c r="X382" s="26"/>
      <c r="Y382" s="26"/>
      <c r="Z382" s="21"/>
    </row>
    <row r="383" spans="1:26" s="6" customFormat="1" ht="12.75">
      <c r="A383" s="45" t="s">
        <v>115</v>
      </c>
      <c r="B383" s="22">
        <v>431350</v>
      </c>
      <c r="C383" s="31" t="s">
        <v>1</v>
      </c>
      <c r="D383" s="31" t="s">
        <v>502</v>
      </c>
      <c r="E383" s="34" t="s">
        <v>588</v>
      </c>
      <c r="F383" s="34" t="s">
        <v>71</v>
      </c>
      <c r="G383" s="16" t="s">
        <v>131</v>
      </c>
      <c r="H383" s="17" t="s">
        <v>831</v>
      </c>
      <c r="I383" s="29"/>
      <c r="J383" s="26"/>
      <c r="K383" s="151" t="s">
        <v>1060</v>
      </c>
      <c r="L383" s="78" t="e">
        <f t="shared" si="10"/>
        <v>#NAME?</v>
      </c>
      <c r="M383" s="78" t="e">
        <f t="shared" si="11"/>
        <v>#NAME?</v>
      </c>
      <c r="N383" s="37" t="s">
        <v>476</v>
      </c>
      <c r="O383" s="37"/>
      <c r="P383" s="81" t="s">
        <v>1115</v>
      </c>
      <c r="Q383" s="26"/>
      <c r="R383" s="26"/>
      <c r="S383" s="26"/>
      <c r="T383" s="26"/>
      <c r="U383" s="26"/>
      <c r="V383" s="26"/>
      <c r="W383" s="26"/>
      <c r="X383" s="26"/>
      <c r="Y383" s="26"/>
      <c r="Z383" s="21"/>
    </row>
    <row r="384" spans="1:25" s="6" customFormat="1" ht="12.75">
      <c r="A384" s="198" t="s">
        <v>223</v>
      </c>
      <c r="B384" s="193">
        <v>431375</v>
      </c>
      <c r="C384" s="195" t="s">
        <v>1</v>
      </c>
      <c r="D384" s="182" t="s">
        <v>504</v>
      </c>
      <c r="E384" s="194" t="s">
        <v>588</v>
      </c>
      <c r="F384" s="194" t="s">
        <v>71</v>
      </c>
      <c r="G384" s="184" t="s">
        <v>398</v>
      </c>
      <c r="H384" s="173"/>
      <c r="I384" s="200"/>
      <c r="J384" s="199"/>
      <c r="K384" s="171" t="s">
        <v>1061</v>
      </c>
      <c r="L384" s="78" t="e">
        <f t="shared" si="10"/>
        <v>#NAME?</v>
      </c>
      <c r="M384" s="78" t="e">
        <f t="shared" si="11"/>
        <v>#NAME?</v>
      </c>
      <c r="N384" s="202" t="s">
        <v>476</v>
      </c>
      <c r="O384" s="203"/>
      <c r="P384" s="203" t="s">
        <v>2054</v>
      </c>
      <c r="Q384" s="37"/>
      <c r="R384" s="37"/>
      <c r="S384" s="37"/>
      <c r="T384" s="37"/>
      <c r="U384" s="37"/>
      <c r="V384" s="37"/>
      <c r="W384" s="37"/>
      <c r="X384" s="37"/>
      <c r="Y384" s="26"/>
    </row>
    <row r="385" spans="1:26" s="6" customFormat="1" ht="12.75">
      <c r="A385" s="176" t="s">
        <v>223</v>
      </c>
      <c r="B385" s="193">
        <v>431375</v>
      </c>
      <c r="C385" s="195" t="s">
        <v>1</v>
      </c>
      <c r="D385" s="183" t="s">
        <v>504</v>
      </c>
      <c r="E385" s="204" t="s">
        <v>588</v>
      </c>
      <c r="F385" s="200" t="s">
        <v>71</v>
      </c>
      <c r="G385" s="184" t="s">
        <v>2057</v>
      </c>
      <c r="H385" s="199"/>
      <c r="I385" s="200"/>
      <c r="J385" s="203"/>
      <c r="K385" s="171"/>
      <c r="L385" s="78" t="e">
        <f t="shared" si="10"/>
        <v>#NAME?</v>
      </c>
      <c r="M385" s="78" t="e">
        <f t="shared" si="11"/>
        <v>#NAME?</v>
      </c>
      <c r="N385" s="202" t="s">
        <v>476</v>
      </c>
      <c r="O385" s="203"/>
      <c r="P385" s="203" t="s">
        <v>2054</v>
      </c>
      <c r="Q385" s="26"/>
      <c r="R385" s="26"/>
      <c r="S385" s="26"/>
      <c r="T385" s="26"/>
      <c r="U385" s="26"/>
      <c r="V385" s="26"/>
      <c r="W385" s="26"/>
      <c r="X385" s="26"/>
      <c r="Y385" s="26"/>
      <c r="Z385" s="21"/>
    </row>
    <row r="386" spans="1:26" s="6" customFormat="1" ht="12.75">
      <c r="A386" s="45" t="s">
        <v>223</v>
      </c>
      <c r="B386" s="22">
        <v>431375</v>
      </c>
      <c r="C386" s="31" t="s">
        <v>1</v>
      </c>
      <c r="D386" s="31" t="s">
        <v>502</v>
      </c>
      <c r="E386" s="34" t="s">
        <v>588</v>
      </c>
      <c r="F386" s="34" t="s">
        <v>71</v>
      </c>
      <c r="G386" s="16" t="s">
        <v>72</v>
      </c>
      <c r="H386" s="17" t="s">
        <v>831</v>
      </c>
      <c r="I386" s="29"/>
      <c r="J386" s="37"/>
      <c r="K386" s="151" t="s">
        <v>1061</v>
      </c>
      <c r="L386" s="78" t="e">
        <f aca="true" t="shared" si="12" ref="L386:L449">KmHomeLoc2DxLoc(PontiHomeLoc,K386)</f>
        <v>#NAME?</v>
      </c>
      <c r="M386" s="78" t="e">
        <f aca="true" t="shared" si="13" ref="M386:M449">BearingHomeLoc2DxLoc(PontiHomeLoc,K386)</f>
        <v>#NAME?</v>
      </c>
      <c r="N386" s="37" t="s">
        <v>476</v>
      </c>
      <c r="O386" s="37"/>
      <c r="P386" s="86" t="s">
        <v>2052</v>
      </c>
      <c r="Q386" s="26"/>
      <c r="R386" s="26"/>
      <c r="S386" s="26"/>
      <c r="T386" s="26"/>
      <c r="U386" s="26"/>
      <c r="V386" s="26"/>
      <c r="W386" s="26"/>
      <c r="X386" s="26"/>
      <c r="Y386" s="26"/>
      <c r="Z386" s="21"/>
    </row>
    <row r="387" spans="1:26" s="6" customFormat="1" ht="12.75">
      <c r="A387" s="198" t="s">
        <v>1725</v>
      </c>
      <c r="B387" s="193">
        <v>431387.5</v>
      </c>
      <c r="C387" s="195" t="s">
        <v>1</v>
      </c>
      <c r="D387" s="182" t="s">
        <v>504</v>
      </c>
      <c r="E387" s="194" t="s">
        <v>588</v>
      </c>
      <c r="F387" s="194" t="s">
        <v>71</v>
      </c>
      <c r="G387" s="184" t="s">
        <v>131</v>
      </c>
      <c r="H387" s="174"/>
      <c r="I387" s="200"/>
      <c r="J387" s="203"/>
      <c r="K387" s="171" t="s">
        <v>1060</v>
      </c>
      <c r="L387" s="78" t="e">
        <f t="shared" si="12"/>
        <v>#NAME?</v>
      </c>
      <c r="M387" s="78" t="e">
        <f t="shared" si="13"/>
        <v>#NAME?</v>
      </c>
      <c r="N387" s="202" t="s">
        <v>476</v>
      </c>
      <c r="O387" s="199"/>
      <c r="P387" s="203" t="s">
        <v>2056</v>
      </c>
      <c r="Q387" s="37"/>
      <c r="R387" s="37"/>
      <c r="S387" s="37"/>
      <c r="T387" s="37"/>
      <c r="U387" s="37"/>
      <c r="V387" s="37"/>
      <c r="W387" s="37"/>
      <c r="X387" s="37"/>
      <c r="Y387" s="26"/>
      <c r="Z387" s="21"/>
    </row>
    <row r="388" spans="1:25" s="6" customFormat="1" ht="12.75">
      <c r="A388" s="176" t="s">
        <v>598</v>
      </c>
      <c r="B388" s="175">
        <v>431400</v>
      </c>
      <c r="C388" s="195" t="s">
        <v>1</v>
      </c>
      <c r="D388" s="182" t="s">
        <v>504</v>
      </c>
      <c r="E388" s="194" t="s">
        <v>588</v>
      </c>
      <c r="F388" s="194" t="s">
        <v>71</v>
      </c>
      <c r="G388" s="184" t="s">
        <v>396</v>
      </c>
      <c r="H388" s="174"/>
      <c r="I388" s="200"/>
      <c r="J388" s="203"/>
      <c r="K388" s="171" t="s">
        <v>1061</v>
      </c>
      <c r="L388" s="78" t="e">
        <f t="shared" si="12"/>
        <v>#NAME?</v>
      </c>
      <c r="M388" s="78" t="e">
        <f t="shared" si="13"/>
        <v>#NAME?</v>
      </c>
      <c r="N388" s="202" t="s">
        <v>476</v>
      </c>
      <c r="O388" s="199"/>
      <c r="P388" s="203" t="s">
        <v>2054</v>
      </c>
      <c r="Q388" s="26"/>
      <c r="R388" s="26"/>
      <c r="S388" s="26"/>
      <c r="T388" s="26"/>
      <c r="U388" s="26"/>
      <c r="V388" s="26"/>
      <c r="W388" s="26"/>
      <c r="X388" s="26"/>
      <c r="Y388" s="37"/>
    </row>
    <row r="389" spans="1:25" s="6" customFormat="1" ht="12.75">
      <c r="A389" s="218" t="s">
        <v>598</v>
      </c>
      <c r="B389" s="193">
        <v>431400</v>
      </c>
      <c r="C389" s="195" t="s">
        <v>1</v>
      </c>
      <c r="D389" s="183" t="s">
        <v>504</v>
      </c>
      <c r="E389" s="204" t="s">
        <v>588</v>
      </c>
      <c r="F389" s="200" t="s">
        <v>71</v>
      </c>
      <c r="G389" s="185" t="s">
        <v>397</v>
      </c>
      <c r="H389" s="197"/>
      <c r="I389" s="200"/>
      <c r="J389" s="199"/>
      <c r="K389" s="171" t="s">
        <v>1059</v>
      </c>
      <c r="L389" s="78" t="e">
        <f t="shared" si="12"/>
        <v>#NAME?</v>
      </c>
      <c r="M389" s="78" t="e">
        <f t="shared" si="13"/>
        <v>#NAME?</v>
      </c>
      <c r="N389" s="202" t="s">
        <v>476</v>
      </c>
      <c r="O389" s="199"/>
      <c r="P389" s="203" t="s">
        <v>2056</v>
      </c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6" s="6" customFormat="1" ht="12.75">
      <c r="A390" s="176" t="s">
        <v>987</v>
      </c>
      <c r="B390" s="175">
        <v>431425</v>
      </c>
      <c r="C390" s="195" t="s">
        <v>1</v>
      </c>
      <c r="D390" s="182" t="s">
        <v>504</v>
      </c>
      <c r="E390" s="194" t="s">
        <v>588</v>
      </c>
      <c r="F390" s="194" t="s">
        <v>71</v>
      </c>
      <c r="G390" s="184" t="s">
        <v>131</v>
      </c>
      <c r="H390" s="174"/>
      <c r="I390" s="200"/>
      <c r="J390" s="203" t="s">
        <v>2058</v>
      </c>
      <c r="K390" s="171" t="s">
        <v>1060</v>
      </c>
      <c r="L390" s="78" t="e">
        <f t="shared" si="12"/>
        <v>#NAME?</v>
      </c>
      <c r="M390" s="78" t="e">
        <f t="shared" si="13"/>
        <v>#NAME?</v>
      </c>
      <c r="N390" s="202" t="s">
        <v>476</v>
      </c>
      <c r="O390" s="199"/>
      <c r="P390" s="203" t="s">
        <v>2056</v>
      </c>
      <c r="Q390" s="37"/>
      <c r="R390" s="37"/>
      <c r="S390" s="37"/>
      <c r="T390" s="37"/>
      <c r="U390" s="37"/>
      <c r="V390" s="37"/>
      <c r="W390" s="37"/>
      <c r="X390" s="37"/>
      <c r="Y390" s="26"/>
      <c r="Z390" s="21"/>
    </row>
    <row r="391" spans="1:26" s="6" customFormat="1" ht="12.75">
      <c r="A391" s="176" t="s">
        <v>205</v>
      </c>
      <c r="B391" s="175">
        <v>431450</v>
      </c>
      <c r="C391" s="195" t="s">
        <v>1</v>
      </c>
      <c r="D391" s="183" t="s">
        <v>504</v>
      </c>
      <c r="E391" s="204" t="s">
        <v>588</v>
      </c>
      <c r="F391" s="200" t="s">
        <v>71</v>
      </c>
      <c r="G391" s="184" t="s">
        <v>131</v>
      </c>
      <c r="H391" s="174"/>
      <c r="I391" s="200"/>
      <c r="J391" s="203" t="s">
        <v>2059</v>
      </c>
      <c r="K391" s="171" t="s">
        <v>1060</v>
      </c>
      <c r="L391" s="78" t="e">
        <f t="shared" si="12"/>
        <v>#NAME?</v>
      </c>
      <c r="M391" s="78" t="e">
        <f t="shared" si="13"/>
        <v>#NAME?</v>
      </c>
      <c r="N391" s="202" t="s">
        <v>476</v>
      </c>
      <c r="O391" s="199"/>
      <c r="P391" s="203" t="s">
        <v>2056</v>
      </c>
      <c r="Q391" s="37"/>
      <c r="R391" s="37"/>
      <c r="S391" s="37"/>
      <c r="T391" s="37"/>
      <c r="U391" s="37"/>
      <c r="V391" s="37"/>
      <c r="W391" s="37"/>
      <c r="X391" s="37"/>
      <c r="Y391" s="26"/>
      <c r="Z391" s="21"/>
    </row>
    <row r="392" spans="1:25" s="6" customFormat="1" ht="12.75">
      <c r="A392" s="176" t="s">
        <v>433</v>
      </c>
      <c r="B392" s="175">
        <v>431475</v>
      </c>
      <c r="C392" s="195" t="s">
        <v>1</v>
      </c>
      <c r="D392" s="182" t="s">
        <v>504</v>
      </c>
      <c r="E392" s="194" t="s">
        <v>588</v>
      </c>
      <c r="F392" s="194" t="s">
        <v>71</v>
      </c>
      <c r="G392" s="184" t="s">
        <v>131</v>
      </c>
      <c r="H392" s="174"/>
      <c r="I392" s="200"/>
      <c r="J392" s="203" t="s">
        <v>2060</v>
      </c>
      <c r="K392" s="171" t="s">
        <v>1060</v>
      </c>
      <c r="L392" s="78" t="e">
        <f t="shared" si="12"/>
        <v>#NAME?</v>
      </c>
      <c r="M392" s="78" t="e">
        <f t="shared" si="13"/>
        <v>#NAME?</v>
      </c>
      <c r="N392" s="202" t="s">
        <v>476</v>
      </c>
      <c r="O392" s="199"/>
      <c r="P392" s="203" t="s">
        <v>2056</v>
      </c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s="6" customFormat="1" ht="12.75">
      <c r="A393" s="45" t="s">
        <v>552</v>
      </c>
      <c r="B393" s="22">
        <v>431950</v>
      </c>
      <c r="C393" s="31" t="s">
        <v>553</v>
      </c>
      <c r="D393" s="31" t="s">
        <v>470</v>
      </c>
      <c r="E393" s="34" t="s">
        <v>588</v>
      </c>
      <c r="F393" s="34" t="s">
        <v>74</v>
      </c>
      <c r="G393" s="32" t="s">
        <v>570</v>
      </c>
      <c r="H393" s="145" t="s">
        <v>830</v>
      </c>
      <c r="I393" s="80" t="s">
        <v>1692</v>
      </c>
      <c r="J393" s="37" t="s">
        <v>564</v>
      </c>
      <c r="K393" s="151"/>
      <c r="L393" s="78" t="e">
        <f t="shared" si="12"/>
        <v>#NAME?</v>
      </c>
      <c r="M393" s="78" t="e">
        <f t="shared" si="13"/>
        <v>#NAME?</v>
      </c>
      <c r="N393" s="37" t="s">
        <v>476</v>
      </c>
      <c r="O393" s="37"/>
      <c r="P393" s="81" t="s">
        <v>1116</v>
      </c>
      <c r="Q393" s="37"/>
      <c r="R393" s="37"/>
      <c r="S393" s="37"/>
      <c r="T393" s="37"/>
      <c r="U393" s="37"/>
      <c r="V393" s="37"/>
      <c r="W393" s="37"/>
      <c r="X393" s="37"/>
      <c r="Y393" s="37"/>
    </row>
    <row r="394" spans="1:25" s="6" customFormat="1" ht="12.75">
      <c r="A394" s="45" t="s">
        <v>322</v>
      </c>
      <c r="B394" s="22">
        <v>432450</v>
      </c>
      <c r="C394" s="31" t="s">
        <v>406</v>
      </c>
      <c r="D394" s="206" t="s">
        <v>793</v>
      </c>
      <c r="E394" s="34" t="s">
        <v>588</v>
      </c>
      <c r="F394" s="34" t="s">
        <v>74</v>
      </c>
      <c r="G394" s="32" t="s">
        <v>407</v>
      </c>
      <c r="H394" s="37"/>
      <c r="I394" s="29"/>
      <c r="J394" s="37" t="s">
        <v>820</v>
      </c>
      <c r="K394" s="155" t="s">
        <v>1338</v>
      </c>
      <c r="L394" s="78" t="e">
        <f t="shared" si="12"/>
        <v>#NAME?</v>
      </c>
      <c r="M394" s="78" t="e">
        <f t="shared" si="13"/>
        <v>#NAME?</v>
      </c>
      <c r="N394" s="37" t="s">
        <v>476</v>
      </c>
      <c r="O394" s="26"/>
      <c r="P394" s="86" t="s">
        <v>1339</v>
      </c>
      <c r="Q394" s="26"/>
      <c r="R394" s="26"/>
      <c r="S394" s="26"/>
      <c r="T394" s="26"/>
      <c r="U394" s="26"/>
      <c r="V394" s="26"/>
      <c r="W394" s="26"/>
      <c r="X394" s="26"/>
      <c r="Y394" s="37"/>
    </row>
    <row r="395" spans="1:25" s="6" customFormat="1" ht="12.75">
      <c r="A395" s="86" t="s">
        <v>599</v>
      </c>
      <c r="B395" s="22">
        <v>433050</v>
      </c>
      <c r="C395" s="87" t="s">
        <v>553</v>
      </c>
      <c r="D395" s="24"/>
      <c r="E395" s="87" t="s">
        <v>588</v>
      </c>
      <c r="F395" s="80" t="s">
        <v>74</v>
      </c>
      <c r="G395" s="79" t="s">
        <v>2779</v>
      </c>
      <c r="H395" s="145" t="s">
        <v>830</v>
      </c>
      <c r="I395" s="80" t="s">
        <v>2784</v>
      </c>
      <c r="J395" s="26"/>
      <c r="K395" s="151" t="s">
        <v>2780</v>
      </c>
      <c r="L395" s="78" t="e">
        <f t="shared" si="12"/>
        <v>#NAME?</v>
      </c>
      <c r="M395" s="78" t="e">
        <f t="shared" si="13"/>
        <v>#NAME?</v>
      </c>
      <c r="N395" s="86" t="s">
        <v>476</v>
      </c>
      <c r="O395" s="26"/>
      <c r="P395" s="81" t="s">
        <v>2781</v>
      </c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6" s="6" customFormat="1" ht="12.75">
      <c r="A396" s="45" t="s">
        <v>552</v>
      </c>
      <c r="B396" s="22">
        <v>435000</v>
      </c>
      <c r="C396" s="31" t="s">
        <v>553</v>
      </c>
      <c r="D396" s="31"/>
      <c r="E396" s="34" t="s">
        <v>588</v>
      </c>
      <c r="F396" s="34" t="s">
        <v>71</v>
      </c>
      <c r="G396" s="32" t="s">
        <v>554</v>
      </c>
      <c r="H396" s="37"/>
      <c r="I396" s="29"/>
      <c r="J396" s="37" t="s">
        <v>555</v>
      </c>
      <c r="K396" s="151" t="s">
        <v>1062</v>
      </c>
      <c r="L396" s="78" t="e">
        <f t="shared" si="12"/>
        <v>#NAME?</v>
      </c>
      <c r="M396" s="78" t="e">
        <f t="shared" si="13"/>
        <v>#NAME?</v>
      </c>
      <c r="N396" s="37" t="s">
        <v>476</v>
      </c>
      <c r="O396" s="37"/>
      <c r="P396" s="86" t="s">
        <v>2052</v>
      </c>
      <c r="Q396" s="26"/>
      <c r="R396" s="26"/>
      <c r="S396" s="26"/>
      <c r="T396" s="26"/>
      <c r="U396" s="26"/>
      <c r="V396" s="26"/>
      <c r="W396" s="26"/>
      <c r="X396" s="26"/>
      <c r="Y396" s="26"/>
      <c r="Z396" s="21"/>
    </row>
    <row r="397" spans="1:26" s="6" customFormat="1" ht="12.75">
      <c r="A397" s="86" t="s">
        <v>599</v>
      </c>
      <c r="B397" s="22">
        <v>435500</v>
      </c>
      <c r="C397" s="87" t="s">
        <v>553</v>
      </c>
      <c r="D397" s="24"/>
      <c r="E397" s="87" t="s">
        <v>588</v>
      </c>
      <c r="F397" s="80" t="s">
        <v>74</v>
      </c>
      <c r="G397" s="79" t="s">
        <v>1237</v>
      </c>
      <c r="H397" s="145" t="s">
        <v>830</v>
      </c>
      <c r="I397" s="80" t="s">
        <v>1238</v>
      </c>
      <c r="J397" s="26"/>
      <c r="K397" s="151" t="s">
        <v>1239</v>
      </c>
      <c r="L397" s="78" t="e">
        <f t="shared" si="12"/>
        <v>#NAME?</v>
      </c>
      <c r="M397" s="78" t="e">
        <f t="shared" si="13"/>
        <v>#NAME?</v>
      </c>
      <c r="N397" s="86" t="s">
        <v>476</v>
      </c>
      <c r="O397" s="26"/>
      <c r="P397" s="209" t="s">
        <v>1492</v>
      </c>
      <c r="Q397" s="37"/>
      <c r="R397" s="37"/>
      <c r="S397" s="37"/>
      <c r="T397" s="37"/>
      <c r="U397" s="37"/>
      <c r="V397" s="37"/>
      <c r="W397" s="37"/>
      <c r="X397" s="37"/>
      <c r="Y397" s="26"/>
      <c r="Z397" s="30"/>
    </row>
    <row r="398" spans="1:25" s="6" customFormat="1" ht="12.75">
      <c r="A398" s="86" t="s">
        <v>1514</v>
      </c>
      <c r="B398" s="22">
        <v>144662.5</v>
      </c>
      <c r="C398" s="87" t="s">
        <v>553</v>
      </c>
      <c r="D398" s="42" t="s">
        <v>470</v>
      </c>
      <c r="E398" s="87" t="s">
        <v>466</v>
      </c>
      <c r="F398" s="80" t="s">
        <v>59</v>
      </c>
      <c r="G398" s="103" t="s">
        <v>224</v>
      </c>
      <c r="H398" s="47" t="s">
        <v>829</v>
      </c>
      <c r="I398" s="43" t="s">
        <v>2083</v>
      </c>
      <c r="J398" s="26"/>
      <c r="K398" s="151" t="s">
        <v>1763</v>
      </c>
      <c r="L398" s="78" t="e">
        <f t="shared" si="12"/>
        <v>#NAME?</v>
      </c>
      <c r="M398" s="78" t="e">
        <f t="shared" si="13"/>
        <v>#NAME?</v>
      </c>
      <c r="N398" s="86" t="s">
        <v>477</v>
      </c>
      <c r="O398" s="26"/>
      <c r="P398" s="81" t="s">
        <v>1759</v>
      </c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6" s="6" customFormat="1" ht="12.75">
      <c r="A399" s="86" t="s">
        <v>1514</v>
      </c>
      <c r="B399" s="22">
        <v>144675</v>
      </c>
      <c r="C399" s="87" t="s">
        <v>553</v>
      </c>
      <c r="D399" s="24"/>
      <c r="E399" s="87" t="s">
        <v>466</v>
      </c>
      <c r="F399" s="80" t="s">
        <v>226</v>
      </c>
      <c r="G399" s="79" t="s">
        <v>1376</v>
      </c>
      <c r="H399" s="47" t="s">
        <v>829</v>
      </c>
      <c r="I399" s="43" t="s">
        <v>2149</v>
      </c>
      <c r="J399" s="26"/>
      <c r="K399" s="151" t="s">
        <v>1377</v>
      </c>
      <c r="L399" s="78" t="e">
        <f t="shared" si="12"/>
        <v>#NAME?</v>
      </c>
      <c r="M399" s="78" t="e">
        <f t="shared" si="13"/>
        <v>#NAME?</v>
      </c>
      <c r="N399" s="86" t="s">
        <v>477</v>
      </c>
      <c r="O399" s="26"/>
      <c r="P399" s="81" t="s">
        <v>2216</v>
      </c>
      <c r="Q399" s="37"/>
      <c r="R399" s="37"/>
      <c r="S399" s="37"/>
      <c r="T399" s="37"/>
      <c r="U399" s="37"/>
      <c r="V399" s="37"/>
      <c r="W399" s="37"/>
      <c r="X399" s="37"/>
      <c r="Y399" s="37"/>
      <c r="Z399" s="21"/>
    </row>
    <row r="400" spans="1:26" s="6" customFormat="1" ht="12.75">
      <c r="A400" s="86" t="s">
        <v>1514</v>
      </c>
      <c r="B400" s="22">
        <v>145587.5</v>
      </c>
      <c r="C400" s="82" t="s">
        <v>1344</v>
      </c>
      <c r="D400" s="24"/>
      <c r="E400" s="87" t="s">
        <v>466</v>
      </c>
      <c r="F400" s="80" t="s">
        <v>226</v>
      </c>
      <c r="G400" s="79" t="s">
        <v>2557</v>
      </c>
      <c r="H400" s="47" t="s">
        <v>829</v>
      </c>
      <c r="I400" s="96" t="s">
        <v>2558</v>
      </c>
      <c r="J400" s="26"/>
      <c r="K400" s="151" t="s">
        <v>778</v>
      </c>
      <c r="L400" s="78" t="e">
        <f t="shared" si="12"/>
        <v>#NAME?</v>
      </c>
      <c r="M400" s="78" t="e">
        <f t="shared" si="13"/>
        <v>#NAME?</v>
      </c>
      <c r="N400" s="86" t="s">
        <v>477</v>
      </c>
      <c r="O400" s="26"/>
      <c r="P400" s="81" t="s">
        <v>1203</v>
      </c>
      <c r="Q400" s="37"/>
      <c r="R400" s="37"/>
      <c r="S400" s="37"/>
      <c r="T400" s="37"/>
      <c r="U400" s="37"/>
      <c r="V400" s="37"/>
      <c r="W400" s="37"/>
      <c r="X400" s="37"/>
      <c r="Y400" s="37"/>
      <c r="Z400" s="21"/>
    </row>
    <row r="401" spans="1:25" s="6" customFormat="1" ht="12.75">
      <c r="A401" s="32" t="s">
        <v>33</v>
      </c>
      <c r="B401" s="33">
        <v>145600</v>
      </c>
      <c r="C401" s="82" t="s">
        <v>1344</v>
      </c>
      <c r="D401" s="34" t="s">
        <v>470</v>
      </c>
      <c r="E401" s="34" t="s">
        <v>466</v>
      </c>
      <c r="F401" s="34" t="s">
        <v>59</v>
      </c>
      <c r="G401" s="32" t="s">
        <v>492</v>
      </c>
      <c r="H401" s="37"/>
      <c r="I401" s="29"/>
      <c r="J401" s="26"/>
      <c r="K401" s="151"/>
      <c r="L401" s="78" t="e">
        <f t="shared" si="12"/>
        <v>#NAME?</v>
      </c>
      <c r="M401" s="78" t="e">
        <f t="shared" si="13"/>
        <v>#NAME?</v>
      </c>
      <c r="N401" s="37" t="s">
        <v>477</v>
      </c>
      <c r="O401" s="26"/>
      <c r="P401" s="81" t="s">
        <v>1202</v>
      </c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6" s="6" customFormat="1" ht="12.75">
      <c r="A402" s="32" t="s">
        <v>141</v>
      </c>
      <c r="B402" s="33">
        <v>145637.5</v>
      </c>
      <c r="C402" s="82" t="s">
        <v>1344</v>
      </c>
      <c r="D402" s="82" t="s">
        <v>612</v>
      </c>
      <c r="E402" s="34" t="s">
        <v>466</v>
      </c>
      <c r="F402" s="34" t="s">
        <v>226</v>
      </c>
      <c r="G402" s="32" t="s">
        <v>228</v>
      </c>
      <c r="H402" s="45"/>
      <c r="I402" s="29"/>
      <c r="J402" s="26"/>
      <c r="K402" s="151" t="s">
        <v>2573</v>
      </c>
      <c r="L402" s="78" t="e">
        <f t="shared" si="12"/>
        <v>#NAME?</v>
      </c>
      <c r="M402" s="78" t="e">
        <f t="shared" si="13"/>
        <v>#NAME?</v>
      </c>
      <c r="N402" s="37" t="s">
        <v>477</v>
      </c>
      <c r="O402" s="26"/>
      <c r="P402" s="86" t="s">
        <v>1203</v>
      </c>
      <c r="Q402" s="37"/>
      <c r="R402" s="37"/>
      <c r="S402" s="37"/>
      <c r="T402" s="37"/>
      <c r="U402" s="37"/>
      <c r="V402" s="37"/>
      <c r="W402" s="37"/>
      <c r="X402" s="37"/>
      <c r="Y402" s="26"/>
      <c r="Z402" s="21"/>
    </row>
    <row r="403" spans="1:26" s="6" customFormat="1" ht="12.75">
      <c r="A403" s="32" t="s">
        <v>68</v>
      </c>
      <c r="B403" s="33">
        <v>145662.5</v>
      </c>
      <c r="C403" s="82" t="s">
        <v>1344</v>
      </c>
      <c r="D403" s="34" t="s">
        <v>470</v>
      </c>
      <c r="E403" s="34" t="s">
        <v>466</v>
      </c>
      <c r="F403" s="34" t="s">
        <v>226</v>
      </c>
      <c r="G403" s="32" t="s">
        <v>227</v>
      </c>
      <c r="H403" s="37"/>
      <c r="I403" s="29"/>
      <c r="J403" s="81" t="s">
        <v>1369</v>
      </c>
      <c r="K403" s="151" t="s">
        <v>2574</v>
      </c>
      <c r="L403" s="78" t="e">
        <f t="shared" si="12"/>
        <v>#NAME?</v>
      </c>
      <c r="M403" s="78" t="e">
        <f t="shared" si="13"/>
        <v>#NAME?</v>
      </c>
      <c r="N403" s="37" t="s">
        <v>477</v>
      </c>
      <c r="O403" s="26"/>
      <c r="P403" s="81" t="s">
        <v>1203</v>
      </c>
      <c r="Q403" s="37"/>
      <c r="R403" s="37"/>
      <c r="S403" s="37"/>
      <c r="T403" s="37"/>
      <c r="U403" s="37"/>
      <c r="V403" s="37"/>
      <c r="W403" s="37"/>
      <c r="X403" s="37"/>
      <c r="Y403" s="37"/>
      <c r="Z403" s="21"/>
    </row>
    <row r="404" spans="1:26" s="6" customFormat="1" ht="12.75">
      <c r="A404" s="32" t="s">
        <v>7</v>
      </c>
      <c r="B404" s="33">
        <v>145687.5</v>
      </c>
      <c r="C404" s="82" t="s">
        <v>1344</v>
      </c>
      <c r="D404" s="82" t="s">
        <v>612</v>
      </c>
      <c r="E404" s="34" t="s">
        <v>466</v>
      </c>
      <c r="F404" s="34" t="s">
        <v>226</v>
      </c>
      <c r="G404" s="32" t="s">
        <v>225</v>
      </c>
      <c r="H404" s="37"/>
      <c r="I404" s="29"/>
      <c r="J404" s="26"/>
      <c r="K404" s="151" t="s">
        <v>2575</v>
      </c>
      <c r="L404" s="78" t="e">
        <f t="shared" si="12"/>
        <v>#NAME?</v>
      </c>
      <c r="M404" s="78" t="e">
        <f t="shared" si="13"/>
        <v>#NAME?</v>
      </c>
      <c r="N404" s="37" t="s">
        <v>477</v>
      </c>
      <c r="O404" s="37"/>
      <c r="P404" s="81" t="s">
        <v>1203</v>
      </c>
      <c r="Q404" s="26"/>
      <c r="R404" s="26"/>
      <c r="S404" s="26"/>
      <c r="T404" s="26"/>
      <c r="U404" s="26"/>
      <c r="V404" s="26"/>
      <c r="W404" s="26"/>
      <c r="X404" s="26"/>
      <c r="Y404" s="26"/>
      <c r="Z404" s="21"/>
    </row>
    <row r="405" spans="1:25" s="6" customFormat="1" ht="12.75">
      <c r="A405" s="32" t="s">
        <v>145</v>
      </c>
      <c r="B405" s="33">
        <v>145725</v>
      </c>
      <c r="C405" s="82" t="s">
        <v>1344</v>
      </c>
      <c r="D405" s="34" t="s">
        <v>470</v>
      </c>
      <c r="E405" s="34" t="s">
        <v>466</v>
      </c>
      <c r="F405" s="34" t="s">
        <v>226</v>
      </c>
      <c r="G405" s="32" t="s">
        <v>229</v>
      </c>
      <c r="H405" s="37"/>
      <c r="I405" s="29"/>
      <c r="J405" s="26"/>
      <c r="K405" s="151" t="s">
        <v>1467</v>
      </c>
      <c r="L405" s="78" t="e">
        <f t="shared" si="12"/>
        <v>#NAME?</v>
      </c>
      <c r="M405" s="78" t="e">
        <f t="shared" si="13"/>
        <v>#NAME?</v>
      </c>
      <c r="N405" s="37" t="s">
        <v>477</v>
      </c>
      <c r="O405" s="26"/>
      <c r="P405" s="81" t="s">
        <v>1203</v>
      </c>
      <c r="Q405" s="37"/>
      <c r="R405" s="37"/>
      <c r="S405" s="37"/>
      <c r="T405" s="37"/>
      <c r="U405" s="37"/>
      <c r="V405" s="37"/>
      <c r="W405" s="37"/>
      <c r="X405" s="37"/>
      <c r="Y405" s="26"/>
    </row>
    <row r="406" spans="1:25" s="6" customFormat="1" ht="12.75">
      <c r="A406" s="32" t="s">
        <v>143</v>
      </c>
      <c r="B406" s="33">
        <v>145750</v>
      </c>
      <c r="C406" s="82" t="s">
        <v>1344</v>
      </c>
      <c r="D406" s="82" t="s">
        <v>612</v>
      </c>
      <c r="E406" s="34" t="s">
        <v>466</v>
      </c>
      <c r="F406" s="34" t="s">
        <v>103</v>
      </c>
      <c r="G406" s="32" t="s">
        <v>219</v>
      </c>
      <c r="H406" s="37"/>
      <c r="I406" s="29"/>
      <c r="J406" s="26"/>
      <c r="K406" s="151"/>
      <c r="L406" s="78" t="e">
        <f t="shared" si="12"/>
        <v>#NAME?</v>
      </c>
      <c r="M406" s="78" t="e">
        <f t="shared" si="13"/>
        <v>#NAME?</v>
      </c>
      <c r="N406" s="37" t="s">
        <v>477</v>
      </c>
      <c r="O406" s="37"/>
      <c r="P406" s="86" t="s">
        <v>1204</v>
      </c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s="6" customFormat="1" ht="12.75">
      <c r="A407" s="32" t="s">
        <v>153</v>
      </c>
      <c r="B407" s="33">
        <v>145775</v>
      </c>
      <c r="C407" s="82" t="s">
        <v>1344</v>
      </c>
      <c r="D407" s="34" t="s">
        <v>470</v>
      </c>
      <c r="E407" s="34" t="s">
        <v>466</v>
      </c>
      <c r="F407" s="34" t="s">
        <v>103</v>
      </c>
      <c r="G407" s="79" t="s">
        <v>220</v>
      </c>
      <c r="H407" s="37"/>
      <c r="I407" s="29"/>
      <c r="J407" s="26"/>
      <c r="K407" s="151"/>
      <c r="L407" s="78" t="e">
        <f t="shared" si="12"/>
        <v>#NAME?</v>
      </c>
      <c r="M407" s="78" t="e">
        <f t="shared" si="13"/>
        <v>#NAME?</v>
      </c>
      <c r="N407" s="37" t="s">
        <v>477</v>
      </c>
      <c r="O407" s="26"/>
      <c r="P407" s="81" t="s">
        <v>1205</v>
      </c>
      <c r="Q407" s="26"/>
      <c r="R407" s="26"/>
      <c r="S407" s="26"/>
      <c r="T407" s="26"/>
      <c r="U407" s="26"/>
      <c r="V407" s="26"/>
      <c r="W407" s="26"/>
      <c r="X407" s="26"/>
      <c r="Y407" s="37"/>
    </row>
    <row r="408" spans="1:26" s="6" customFormat="1" ht="12.75">
      <c r="A408" s="45" t="s">
        <v>30</v>
      </c>
      <c r="B408" s="22">
        <v>430025</v>
      </c>
      <c r="C408" s="31" t="s">
        <v>1</v>
      </c>
      <c r="D408" s="206" t="s">
        <v>504</v>
      </c>
      <c r="E408" s="31" t="s">
        <v>466</v>
      </c>
      <c r="F408" s="34" t="s">
        <v>103</v>
      </c>
      <c r="G408" s="79" t="s">
        <v>220</v>
      </c>
      <c r="H408" s="79"/>
      <c r="I408" s="29"/>
      <c r="J408" s="26"/>
      <c r="K408" s="151"/>
      <c r="L408" s="78" t="e">
        <f t="shared" si="12"/>
        <v>#NAME?</v>
      </c>
      <c r="M408" s="78" t="e">
        <f t="shared" si="13"/>
        <v>#NAME?</v>
      </c>
      <c r="N408" s="37" t="s">
        <v>477</v>
      </c>
      <c r="O408" s="37"/>
      <c r="P408" s="86" t="s">
        <v>1205</v>
      </c>
      <c r="Q408" s="26"/>
      <c r="R408" s="26"/>
      <c r="S408" s="26"/>
      <c r="T408" s="26"/>
      <c r="U408" s="26"/>
      <c r="V408" s="26"/>
      <c r="W408" s="26"/>
      <c r="X408" s="26"/>
      <c r="Y408" s="26"/>
      <c r="Z408" s="21"/>
    </row>
    <row r="409" spans="1:25" s="6" customFormat="1" ht="12.75">
      <c r="A409" s="45" t="s">
        <v>185</v>
      </c>
      <c r="B409" s="22">
        <v>430037.5</v>
      </c>
      <c r="C409" s="31" t="s">
        <v>1</v>
      </c>
      <c r="D409" s="83" t="s">
        <v>612</v>
      </c>
      <c r="E409" s="31" t="s">
        <v>466</v>
      </c>
      <c r="F409" s="34" t="s">
        <v>59</v>
      </c>
      <c r="G409" s="32" t="s">
        <v>224</v>
      </c>
      <c r="H409" s="37"/>
      <c r="I409" s="29"/>
      <c r="J409" s="26"/>
      <c r="K409" s="151" t="s">
        <v>1123</v>
      </c>
      <c r="L409" s="78" t="e">
        <f t="shared" si="12"/>
        <v>#NAME?</v>
      </c>
      <c r="M409" s="78" t="e">
        <f t="shared" si="13"/>
        <v>#NAME?</v>
      </c>
      <c r="N409" s="37" t="s">
        <v>477</v>
      </c>
      <c r="O409" s="37"/>
      <c r="P409" s="81" t="s">
        <v>1202</v>
      </c>
      <c r="Q409" s="37"/>
      <c r="R409" s="37"/>
      <c r="S409" s="37"/>
      <c r="T409" s="37"/>
      <c r="U409" s="37"/>
      <c r="V409" s="37"/>
      <c r="W409" s="37"/>
      <c r="X409" s="37"/>
      <c r="Y409" s="26"/>
    </row>
    <row r="410" spans="1:26" s="6" customFormat="1" ht="12.75">
      <c r="A410" s="45" t="s">
        <v>38</v>
      </c>
      <c r="B410" s="22">
        <v>430075</v>
      </c>
      <c r="C410" s="31" t="s">
        <v>1</v>
      </c>
      <c r="D410" s="83" t="s">
        <v>612</v>
      </c>
      <c r="E410" s="31" t="s">
        <v>466</v>
      </c>
      <c r="F410" s="34" t="s">
        <v>218</v>
      </c>
      <c r="G410" s="32" t="s">
        <v>217</v>
      </c>
      <c r="H410" s="37"/>
      <c r="I410" s="29"/>
      <c r="J410" s="26"/>
      <c r="K410" s="151"/>
      <c r="L410" s="78" t="e">
        <f t="shared" si="12"/>
        <v>#NAME?</v>
      </c>
      <c r="M410" s="78" t="e">
        <f t="shared" si="13"/>
        <v>#NAME?</v>
      </c>
      <c r="N410" s="37" t="s">
        <v>477</v>
      </c>
      <c r="O410" s="26"/>
      <c r="P410" s="81" t="s">
        <v>1206</v>
      </c>
      <c r="Q410" s="37"/>
      <c r="R410" s="37"/>
      <c r="S410" s="37"/>
      <c r="T410" s="37"/>
      <c r="U410" s="37"/>
      <c r="V410" s="37"/>
      <c r="W410" s="37"/>
      <c r="X410" s="37"/>
      <c r="Y410" s="37"/>
      <c r="Z410" s="21"/>
    </row>
    <row r="411" spans="1:26" s="6" customFormat="1" ht="12.75">
      <c r="A411" s="86" t="s">
        <v>38</v>
      </c>
      <c r="B411" s="22">
        <v>430075</v>
      </c>
      <c r="C411" s="31" t="s">
        <v>1</v>
      </c>
      <c r="D411" s="24"/>
      <c r="E411" s="87" t="s">
        <v>466</v>
      </c>
      <c r="F411" s="80" t="s">
        <v>218</v>
      </c>
      <c r="G411" s="79" t="s">
        <v>1979</v>
      </c>
      <c r="H411" s="47" t="s">
        <v>829</v>
      </c>
      <c r="I411" s="43" t="s">
        <v>1980</v>
      </c>
      <c r="J411" s="26"/>
      <c r="K411" s="151"/>
      <c r="L411" s="78" t="e">
        <f t="shared" si="12"/>
        <v>#NAME?</v>
      </c>
      <c r="M411" s="78" t="e">
        <f t="shared" si="13"/>
        <v>#NAME?</v>
      </c>
      <c r="N411" s="86" t="s">
        <v>477</v>
      </c>
      <c r="O411" s="26"/>
      <c r="P411" s="188" t="s">
        <v>1206</v>
      </c>
      <c r="Q411" s="26"/>
      <c r="R411" s="26"/>
      <c r="S411" s="26"/>
      <c r="T411" s="26"/>
      <c r="U411" s="26"/>
      <c r="V411" s="26"/>
      <c r="W411" s="26"/>
      <c r="X411" s="26"/>
      <c r="Y411" s="37"/>
      <c r="Z411" s="21"/>
    </row>
    <row r="412" spans="1:26" s="6" customFormat="1" ht="12.75">
      <c r="A412" s="45" t="s">
        <v>182</v>
      </c>
      <c r="B412" s="22">
        <v>430125</v>
      </c>
      <c r="C412" s="31" t="s">
        <v>1</v>
      </c>
      <c r="D412" s="206" t="s">
        <v>792</v>
      </c>
      <c r="E412" s="31" t="s">
        <v>466</v>
      </c>
      <c r="F412" s="34" t="s">
        <v>103</v>
      </c>
      <c r="G412" s="32" t="s">
        <v>222</v>
      </c>
      <c r="H412" s="37"/>
      <c r="I412" s="29"/>
      <c r="J412" s="26"/>
      <c r="K412" s="151"/>
      <c r="L412" s="78" t="e">
        <f t="shared" si="12"/>
        <v>#NAME?</v>
      </c>
      <c r="M412" s="78" t="e">
        <f t="shared" si="13"/>
        <v>#NAME?</v>
      </c>
      <c r="N412" s="37" t="s">
        <v>477</v>
      </c>
      <c r="O412" s="37"/>
      <c r="P412" s="188" t="s">
        <v>1205</v>
      </c>
      <c r="Q412" s="26"/>
      <c r="R412" s="26"/>
      <c r="S412" s="26"/>
      <c r="T412" s="26"/>
      <c r="U412" s="26"/>
      <c r="V412" s="26"/>
      <c r="W412" s="26"/>
      <c r="X412" s="26"/>
      <c r="Y412" s="26"/>
      <c r="Z412" s="21"/>
    </row>
    <row r="413" spans="1:26" s="6" customFormat="1" ht="12.75">
      <c r="A413" s="45" t="s">
        <v>4</v>
      </c>
      <c r="B413" s="22">
        <v>430150</v>
      </c>
      <c r="C413" s="31" t="s">
        <v>1</v>
      </c>
      <c r="D413" s="83" t="s">
        <v>612</v>
      </c>
      <c r="E413" s="31" t="s">
        <v>466</v>
      </c>
      <c r="F413" s="34" t="s">
        <v>103</v>
      </c>
      <c r="G413" s="32" t="s">
        <v>219</v>
      </c>
      <c r="H413" s="37"/>
      <c r="I413" s="29"/>
      <c r="J413" s="26"/>
      <c r="K413" s="151"/>
      <c r="L413" s="78" t="e">
        <f t="shared" si="12"/>
        <v>#NAME?</v>
      </c>
      <c r="M413" s="78" t="e">
        <f t="shared" si="13"/>
        <v>#NAME?</v>
      </c>
      <c r="N413" s="37" t="s">
        <v>477</v>
      </c>
      <c r="O413" s="26"/>
      <c r="P413" s="86" t="s">
        <v>1204</v>
      </c>
      <c r="Q413" s="26"/>
      <c r="R413" s="26"/>
      <c r="S413" s="26"/>
      <c r="T413" s="26"/>
      <c r="U413" s="26"/>
      <c r="V413" s="26"/>
      <c r="W413" s="26"/>
      <c r="X413" s="26"/>
      <c r="Y413" s="26"/>
      <c r="Z413" s="21"/>
    </row>
    <row r="414" spans="1:25" s="6" customFormat="1" ht="12.75">
      <c r="A414" s="45" t="s">
        <v>13</v>
      </c>
      <c r="B414" s="22">
        <v>430175</v>
      </c>
      <c r="C414" s="31" t="s">
        <v>1</v>
      </c>
      <c r="D414" s="31" t="s">
        <v>470</v>
      </c>
      <c r="E414" s="31" t="s">
        <v>466</v>
      </c>
      <c r="F414" s="34" t="s">
        <v>226</v>
      </c>
      <c r="G414" s="32" t="s">
        <v>231</v>
      </c>
      <c r="H414" s="37"/>
      <c r="I414" s="29"/>
      <c r="J414" s="26"/>
      <c r="K414" s="151" t="s">
        <v>2576</v>
      </c>
      <c r="L414" s="78" t="e">
        <f t="shared" si="12"/>
        <v>#NAME?</v>
      </c>
      <c r="M414" s="78" t="e">
        <f t="shared" si="13"/>
        <v>#NAME?</v>
      </c>
      <c r="N414" s="37" t="s">
        <v>477</v>
      </c>
      <c r="O414" s="26"/>
      <c r="P414" s="81" t="s">
        <v>1203</v>
      </c>
      <c r="Q414" s="26"/>
      <c r="R414" s="26"/>
      <c r="S414" s="26"/>
      <c r="T414" s="26"/>
      <c r="U414" s="26"/>
      <c r="V414" s="26"/>
      <c r="W414" s="26"/>
      <c r="X414" s="26"/>
      <c r="Y414" s="37"/>
    </row>
    <row r="415" spans="1:26" s="6" customFormat="1" ht="12.75">
      <c r="A415" s="45" t="s">
        <v>21</v>
      </c>
      <c r="B415" s="22">
        <v>430200</v>
      </c>
      <c r="C415" s="31" t="s">
        <v>1</v>
      </c>
      <c r="D415" s="31" t="s">
        <v>470</v>
      </c>
      <c r="E415" s="31" t="s">
        <v>466</v>
      </c>
      <c r="F415" s="34" t="s">
        <v>226</v>
      </c>
      <c r="G415" s="32" t="s">
        <v>230</v>
      </c>
      <c r="H415" s="37"/>
      <c r="I415" s="29"/>
      <c r="J415" s="26"/>
      <c r="K415" s="151" t="s">
        <v>2577</v>
      </c>
      <c r="L415" s="78" t="e">
        <f t="shared" si="12"/>
        <v>#NAME?</v>
      </c>
      <c r="M415" s="78" t="e">
        <f t="shared" si="13"/>
        <v>#NAME?</v>
      </c>
      <c r="N415" s="37" t="s">
        <v>477</v>
      </c>
      <c r="O415" s="37"/>
      <c r="P415" s="188" t="s">
        <v>1203</v>
      </c>
      <c r="Q415" s="26"/>
      <c r="R415" s="26"/>
      <c r="S415" s="26"/>
      <c r="T415" s="26"/>
      <c r="U415" s="26"/>
      <c r="V415" s="26"/>
      <c r="W415" s="26"/>
      <c r="X415" s="26"/>
      <c r="Y415" s="37"/>
      <c r="Z415" s="21"/>
    </row>
    <row r="416" spans="1:26" s="6" customFormat="1" ht="12.75">
      <c r="A416" s="45" t="s">
        <v>91</v>
      </c>
      <c r="B416" s="22">
        <v>430250</v>
      </c>
      <c r="C416" s="31" t="s">
        <v>1</v>
      </c>
      <c r="D416" s="206" t="s">
        <v>504</v>
      </c>
      <c r="E416" s="31" t="s">
        <v>466</v>
      </c>
      <c r="F416" s="34" t="s">
        <v>103</v>
      </c>
      <c r="G416" s="79" t="s">
        <v>220</v>
      </c>
      <c r="H416" s="17"/>
      <c r="I416" s="29"/>
      <c r="J416" s="26"/>
      <c r="K416" s="151"/>
      <c r="L416" s="78" t="e">
        <f t="shared" si="12"/>
        <v>#NAME?</v>
      </c>
      <c r="M416" s="78" t="e">
        <f t="shared" si="13"/>
        <v>#NAME?</v>
      </c>
      <c r="N416" s="37" t="s">
        <v>477</v>
      </c>
      <c r="O416" s="26"/>
      <c r="P416" s="81" t="s">
        <v>1491</v>
      </c>
      <c r="Q416" s="37"/>
      <c r="R416" s="37"/>
      <c r="S416" s="37"/>
      <c r="T416" s="37"/>
      <c r="U416" s="37"/>
      <c r="V416" s="37"/>
      <c r="W416" s="37"/>
      <c r="X416" s="37"/>
      <c r="Y416" s="37"/>
      <c r="Z416" s="21"/>
    </row>
    <row r="417" spans="1:26" s="6" customFormat="1" ht="12.75">
      <c r="A417" s="86" t="s">
        <v>96</v>
      </c>
      <c r="B417" s="22">
        <v>430375</v>
      </c>
      <c r="C417" s="31" t="s">
        <v>1</v>
      </c>
      <c r="D417" s="87" t="s">
        <v>502</v>
      </c>
      <c r="E417" s="87" t="s">
        <v>466</v>
      </c>
      <c r="F417" s="80" t="s">
        <v>103</v>
      </c>
      <c r="G417" s="79" t="s">
        <v>102</v>
      </c>
      <c r="H417" s="16" t="s">
        <v>831</v>
      </c>
      <c r="I417" s="29"/>
      <c r="J417" s="26"/>
      <c r="K417" s="151" t="s">
        <v>1490</v>
      </c>
      <c r="L417" s="78" t="e">
        <f t="shared" si="12"/>
        <v>#NAME?</v>
      </c>
      <c r="M417" s="78" t="e">
        <f t="shared" si="13"/>
        <v>#NAME?</v>
      </c>
      <c r="N417" s="86" t="s">
        <v>477</v>
      </c>
      <c r="O417" s="26"/>
      <c r="P417" s="81" t="s">
        <v>1491</v>
      </c>
      <c r="Q417" s="37"/>
      <c r="R417" s="37"/>
      <c r="S417" s="37"/>
      <c r="T417" s="37"/>
      <c r="U417" s="37"/>
      <c r="V417" s="37"/>
      <c r="W417" s="37"/>
      <c r="X417" s="37"/>
      <c r="Y417" s="26"/>
      <c r="Z417" s="21"/>
    </row>
    <row r="418" spans="1:25" s="6" customFormat="1" ht="12.75">
      <c r="A418" s="45" t="s">
        <v>552</v>
      </c>
      <c r="B418" s="22">
        <v>430437.5</v>
      </c>
      <c r="C418" s="31" t="s">
        <v>553</v>
      </c>
      <c r="D418" s="31"/>
      <c r="E418" s="31" t="s">
        <v>466</v>
      </c>
      <c r="F418" s="34" t="s">
        <v>226</v>
      </c>
      <c r="G418" s="32" t="s">
        <v>577</v>
      </c>
      <c r="H418" s="37"/>
      <c r="I418" s="29"/>
      <c r="J418" s="81" t="s">
        <v>1369</v>
      </c>
      <c r="K418" s="151" t="s">
        <v>2578</v>
      </c>
      <c r="L418" s="78" t="e">
        <f t="shared" si="12"/>
        <v>#NAME?</v>
      </c>
      <c r="M418" s="78" t="e">
        <f t="shared" si="13"/>
        <v>#NAME?</v>
      </c>
      <c r="N418" s="37" t="s">
        <v>477</v>
      </c>
      <c r="O418" s="26"/>
      <c r="P418" s="81" t="s">
        <v>1203</v>
      </c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6" s="6" customFormat="1" ht="12.75">
      <c r="A419" s="86" t="s">
        <v>322</v>
      </c>
      <c r="B419" s="22">
        <v>430500</v>
      </c>
      <c r="C419" s="31" t="s">
        <v>53</v>
      </c>
      <c r="D419" s="24"/>
      <c r="E419" s="31" t="s">
        <v>466</v>
      </c>
      <c r="F419" s="80" t="s">
        <v>226</v>
      </c>
      <c r="G419" s="79" t="s">
        <v>2151</v>
      </c>
      <c r="H419" s="47" t="s">
        <v>829</v>
      </c>
      <c r="I419" s="43" t="s">
        <v>2152</v>
      </c>
      <c r="J419" s="26"/>
      <c r="K419" s="151" t="s">
        <v>2217</v>
      </c>
      <c r="L419" s="78" t="e">
        <f t="shared" si="12"/>
        <v>#NAME?</v>
      </c>
      <c r="M419" s="78" t="e">
        <f t="shared" si="13"/>
        <v>#NAME?</v>
      </c>
      <c r="N419" s="86" t="s">
        <v>477</v>
      </c>
      <c r="O419" s="26"/>
      <c r="P419" s="81" t="s">
        <v>2216</v>
      </c>
      <c r="Q419" s="37"/>
      <c r="R419" s="37"/>
      <c r="S419" s="37"/>
      <c r="T419" s="37"/>
      <c r="U419" s="37"/>
      <c r="V419" s="37"/>
      <c r="W419" s="37"/>
      <c r="X419" s="37"/>
      <c r="Y419" s="37"/>
      <c r="Z419" s="21"/>
    </row>
    <row r="420" spans="1:26" s="6" customFormat="1" ht="12.75">
      <c r="A420" s="86" t="s">
        <v>322</v>
      </c>
      <c r="B420" s="22">
        <v>430500</v>
      </c>
      <c r="C420" s="31" t="s">
        <v>1</v>
      </c>
      <c r="D420" s="24"/>
      <c r="E420" s="31" t="s">
        <v>466</v>
      </c>
      <c r="F420" s="80" t="s">
        <v>226</v>
      </c>
      <c r="G420" s="79" t="s">
        <v>2151</v>
      </c>
      <c r="H420" s="93" t="s">
        <v>470</v>
      </c>
      <c r="I420" s="43" t="s">
        <v>2152</v>
      </c>
      <c r="J420" s="26"/>
      <c r="K420" s="151" t="s">
        <v>2217</v>
      </c>
      <c r="L420" s="78" t="e">
        <f t="shared" si="12"/>
        <v>#NAME?</v>
      </c>
      <c r="M420" s="78" t="e">
        <f t="shared" si="13"/>
        <v>#NAME?</v>
      </c>
      <c r="N420" s="86" t="s">
        <v>477</v>
      </c>
      <c r="O420" s="26"/>
      <c r="P420" s="81" t="s">
        <v>2216</v>
      </c>
      <c r="Q420" s="26"/>
      <c r="R420" s="26"/>
      <c r="S420" s="26"/>
      <c r="T420" s="26"/>
      <c r="U420" s="26"/>
      <c r="V420" s="26"/>
      <c r="W420" s="26"/>
      <c r="X420" s="26"/>
      <c r="Y420" s="26"/>
      <c r="Z420" s="21"/>
    </row>
    <row r="421" spans="1:26" s="6" customFormat="1" ht="12.75">
      <c r="A421" s="86" t="s">
        <v>599</v>
      </c>
      <c r="B421" s="22">
        <v>431012.5</v>
      </c>
      <c r="C421" s="83" t="s">
        <v>2150</v>
      </c>
      <c r="D421" s="24"/>
      <c r="E421" s="87" t="s">
        <v>466</v>
      </c>
      <c r="F421" s="80" t="s">
        <v>226</v>
      </c>
      <c r="G421" s="79" t="s">
        <v>1376</v>
      </c>
      <c r="H421" s="47" t="s">
        <v>829</v>
      </c>
      <c r="I421" s="43" t="s">
        <v>2149</v>
      </c>
      <c r="J421" s="26"/>
      <c r="K421" s="151" t="s">
        <v>1377</v>
      </c>
      <c r="L421" s="78" t="e">
        <f t="shared" si="12"/>
        <v>#NAME?</v>
      </c>
      <c r="M421" s="78" t="e">
        <f t="shared" si="13"/>
        <v>#NAME?</v>
      </c>
      <c r="N421" s="86" t="s">
        <v>477</v>
      </c>
      <c r="O421" s="26"/>
      <c r="P421" s="81" t="s">
        <v>2216</v>
      </c>
      <c r="Q421" s="37"/>
      <c r="R421" s="37"/>
      <c r="S421" s="37"/>
      <c r="T421" s="37"/>
      <c r="U421" s="37"/>
      <c r="V421" s="37"/>
      <c r="W421" s="37"/>
      <c r="X421" s="37"/>
      <c r="Y421" s="26"/>
      <c r="Z421" s="21"/>
    </row>
    <row r="422" spans="1:25" s="6" customFormat="1" ht="12.75">
      <c r="A422" s="93" t="s">
        <v>599</v>
      </c>
      <c r="B422" s="22">
        <v>431025</v>
      </c>
      <c r="C422" s="87" t="s">
        <v>553</v>
      </c>
      <c r="D422" s="24"/>
      <c r="E422" s="87" t="s">
        <v>466</v>
      </c>
      <c r="F422" s="80" t="s">
        <v>226</v>
      </c>
      <c r="G422" s="79" t="s">
        <v>1086</v>
      </c>
      <c r="H422" s="145" t="s">
        <v>830</v>
      </c>
      <c r="I422" s="29">
        <v>185223</v>
      </c>
      <c r="J422" s="26"/>
      <c r="K422" s="151" t="s">
        <v>1087</v>
      </c>
      <c r="L422" s="78" t="e">
        <f t="shared" si="12"/>
        <v>#NAME?</v>
      </c>
      <c r="M422" s="78" t="e">
        <f t="shared" si="13"/>
        <v>#NAME?</v>
      </c>
      <c r="N422" s="86" t="s">
        <v>477</v>
      </c>
      <c r="O422" s="26"/>
      <c r="P422" s="188" t="s">
        <v>2579</v>
      </c>
      <c r="Q422" s="37"/>
      <c r="R422" s="37"/>
      <c r="S422" s="37"/>
      <c r="T422" s="37"/>
      <c r="U422" s="37"/>
      <c r="V422" s="37"/>
      <c r="W422" s="37"/>
      <c r="X422" s="37"/>
      <c r="Y422" s="26"/>
    </row>
    <row r="423" spans="1:26" s="6" customFormat="1" ht="12.75">
      <c r="A423" s="86" t="s">
        <v>188</v>
      </c>
      <c r="B423" s="22">
        <v>431225</v>
      </c>
      <c r="C423" s="31" t="s">
        <v>1</v>
      </c>
      <c r="D423" s="42" t="s">
        <v>509</v>
      </c>
      <c r="E423" s="87" t="s">
        <v>466</v>
      </c>
      <c r="F423" s="80" t="s">
        <v>218</v>
      </c>
      <c r="G423" s="13" t="s">
        <v>1590</v>
      </c>
      <c r="H423" s="37"/>
      <c r="I423" s="29"/>
      <c r="J423" s="26"/>
      <c r="K423" s="151" t="s">
        <v>1377</v>
      </c>
      <c r="L423" s="78" t="e">
        <f t="shared" si="12"/>
        <v>#NAME?</v>
      </c>
      <c r="M423" s="78" t="e">
        <f t="shared" si="13"/>
        <v>#NAME?</v>
      </c>
      <c r="N423" s="86" t="s">
        <v>477</v>
      </c>
      <c r="O423" s="26"/>
      <c r="P423" s="81" t="s">
        <v>1591</v>
      </c>
      <c r="Q423" s="37"/>
      <c r="R423" s="37"/>
      <c r="S423" s="37"/>
      <c r="T423" s="37"/>
      <c r="U423" s="37"/>
      <c r="V423" s="37"/>
      <c r="W423" s="37"/>
      <c r="X423" s="37"/>
      <c r="Y423" s="26"/>
      <c r="Z423" s="21"/>
    </row>
    <row r="424" spans="1:25" s="6" customFormat="1" ht="12.75">
      <c r="A424" s="86" t="s">
        <v>2640</v>
      </c>
      <c r="B424" s="22">
        <v>431362.5</v>
      </c>
      <c r="C424" s="195" t="s">
        <v>1</v>
      </c>
      <c r="D424" s="24"/>
      <c r="E424" s="87" t="s">
        <v>466</v>
      </c>
      <c r="F424" s="29" t="s">
        <v>218</v>
      </c>
      <c r="G424" s="32" t="s">
        <v>603</v>
      </c>
      <c r="H424" s="46" t="s">
        <v>830</v>
      </c>
      <c r="I424" s="80" t="s">
        <v>2641</v>
      </c>
      <c r="J424" s="26"/>
      <c r="K424" s="151" t="s">
        <v>2642</v>
      </c>
      <c r="L424" s="78" t="e">
        <f t="shared" si="12"/>
        <v>#NAME?</v>
      </c>
      <c r="M424" s="78" t="e">
        <f t="shared" si="13"/>
        <v>#NAME?</v>
      </c>
      <c r="N424" s="37" t="s">
        <v>477</v>
      </c>
      <c r="O424" s="37"/>
      <c r="P424" s="188" t="s">
        <v>2643</v>
      </c>
      <c r="Q424" s="37"/>
      <c r="R424" s="37"/>
      <c r="S424" s="37"/>
      <c r="T424" s="37"/>
      <c r="U424" s="37"/>
      <c r="V424" s="37"/>
      <c r="W424" s="37"/>
      <c r="X424" s="37"/>
      <c r="Y424" s="26"/>
    </row>
    <row r="425" spans="1:26" s="6" customFormat="1" ht="12.75">
      <c r="A425" s="102" t="s">
        <v>1725</v>
      </c>
      <c r="B425" s="22">
        <v>431387.5</v>
      </c>
      <c r="C425" s="31" t="s">
        <v>1</v>
      </c>
      <c r="D425" s="8" t="s">
        <v>1477</v>
      </c>
      <c r="E425" s="31" t="s">
        <v>466</v>
      </c>
      <c r="F425" s="34" t="s">
        <v>59</v>
      </c>
      <c r="G425" s="13" t="s">
        <v>1478</v>
      </c>
      <c r="H425" s="16" t="s">
        <v>831</v>
      </c>
      <c r="I425" s="43" t="s">
        <v>470</v>
      </c>
      <c r="J425" s="26"/>
      <c r="K425" s="151" t="s">
        <v>1123</v>
      </c>
      <c r="L425" s="78" t="e">
        <f t="shared" si="12"/>
        <v>#NAME?</v>
      </c>
      <c r="M425" s="78" t="e">
        <f t="shared" si="13"/>
        <v>#NAME?</v>
      </c>
      <c r="N425" s="37" t="s">
        <v>477</v>
      </c>
      <c r="O425" s="26"/>
      <c r="P425" s="81" t="s">
        <v>1145</v>
      </c>
      <c r="Q425" s="37"/>
      <c r="R425" s="37"/>
      <c r="S425" s="37"/>
      <c r="T425" s="37"/>
      <c r="U425" s="37"/>
      <c r="V425" s="37"/>
      <c r="W425" s="37"/>
      <c r="X425" s="37"/>
      <c r="Y425" s="26"/>
      <c r="Z425" s="21"/>
    </row>
    <row r="426" spans="1:26" s="6" customFormat="1" ht="12.75">
      <c r="A426" s="102" t="s">
        <v>205</v>
      </c>
      <c r="B426" s="22">
        <v>431450</v>
      </c>
      <c r="C426" s="31" t="s">
        <v>1</v>
      </c>
      <c r="D426" s="8" t="s">
        <v>470</v>
      </c>
      <c r="E426" s="31" t="s">
        <v>466</v>
      </c>
      <c r="F426" s="34" t="s">
        <v>59</v>
      </c>
      <c r="G426" s="13" t="s">
        <v>1478</v>
      </c>
      <c r="H426" s="162" t="s">
        <v>1902</v>
      </c>
      <c r="I426" s="43" t="s">
        <v>1473</v>
      </c>
      <c r="J426" s="26"/>
      <c r="K426" s="151" t="s">
        <v>1123</v>
      </c>
      <c r="L426" s="78" t="e">
        <f t="shared" si="12"/>
        <v>#NAME?</v>
      </c>
      <c r="M426" s="78" t="e">
        <f t="shared" si="13"/>
        <v>#NAME?</v>
      </c>
      <c r="N426" s="37" t="s">
        <v>477</v>
      </c>
      <c r="O426" s="26"/>
      <c r="P426" s="81" t="s">
        <v>1145</v>
      </c>
      <c r="Q426" s="37"/>
      <c r="R426" s="37"/>
      <c r="S426" s="37"/>
      <c r="T426" s="37"/>
      <c r="U426" s="37"/>
      <c r="V426" s="37"/>
      <c r="W426" s="37"/>
      <c r="X426" s="37"/>
      <c r="Y426" s="37"/>
      <c r="Z426" s="21"/>
    </row>
    <row r="427" spans="1:25" s="6" customFormat="1" ht="12.75">
      <c r="A427" s="45" t="s">
        <v>221</v>
      </c>
      <c r="B427" s="22">
        <v>431525</v>
      </c>
      <c r="C427" s="31" t="s">
        <v>206</v>
      </c>
      <c r="D427" s="31" t="s">
        <v>470</v>
      </c>
      <c r="E427" s="31" t="s">
        <v>466</v>
      </c>
      <c r="F427" s="34" t="s">
        <v>103</v>
      </c>
      <c r="G427" s="32" t="s">
        <v>543</v>
      </c>
      <c r="H427" s="47" t="s">
        <v>829</v>
      </c>
      <c r="I427" s="43" t="s">
        <v>1934</v>
      </c>
      <c r="J427" s="81" t="s">
        <v>470</v>
      </c>
      <c r="K427" s="151" t="s">
        <v>2262</v>
      </c>
      <c r="L427" s="78" t="e">
        <f t="shared" si="12"/>
        <v>#NAME?</v>
      </c>
      <c r="M427" s="78" t="e">
        <f t="shared" si="13"/>
        <v>#NAME?</v>
      </c>
      <c r="N427" s="37" t="s">
        <v>477</v>
      </c>
      <c r="O427" s="37"/>
      <c r="P427" s="188" t="s">
        <v>2560</v>
      </c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6" s="6" customFormat="1" ht="12.75">
      <c r="A428" s="86" t="s">
        <v>1009</v>
      </c>
      <c r="B428" s="22">
        <v>431550</v>
      </c>
      <c r="C428" s="31" t="s">
        <v>1</v>
      </c>
      <c r="D428" s="24"/>
      <c r="E428" s="87" t="s">
        <v>466</v>
      </c>
      <c r="F428" s="80" t="s">
        <v>59</v>
      </c>
      <c r="G428" s="79" t="s">
        <v>224</v>
      </c>
      <c r="H428" s="47" t="s">
        <v>829</v>
      </c>
      <c r="I428" s="43" t="s">
        <v>1935</v>
      </c>
      <c r="J428" s="26"/>
      <c r="K428" s="151" t="s">
        <v>1763</v>
      </c>
      <c r="L428" s="78" t="e">
        <f t="shared" si="12"/>
        <v>#NAME?</v>
      </c>
      <c r="M428" s="78" t="e">
        <f t="shared" si="13"/>
        <v>#NAME?</v>
      </c>
      <c r="N428" s="86" t="s">
        <v>477</v>
      </c>
      <c r="O428" s="26"/>
      <c r="P428" s="188" t="s">
        <v>2560</v>
      </c>
      <c r="Q428" s="26"/>
      <c r="R428" s="26"/>
      <c r="S428" s="26"/>
      <c r="T428" s="26"/>
      <c r="U428" s="26"/>
      <c r="V428" s="26"/>
      <c r="W428" s="26"/>
      <c r="X428" s="26"/>
      <c r="Y428" s="37"/>
      <c r="Z428" s="21"/>
    </row>
    <row r="429" spans="1:26" s="6" customFormat="1" ht="12.75">
      <c r="A429" s="86" t="s">
        <v>322</v>
      </c>
      <c r="B429" s="22">
        <v>433025</v>
      </c>
      <c r="C429" s="24" t="s">
        <v>80</v>
      </c>
      <c r="D429" s="24"/>
      <c r="E429" s="87" t="s">
        <v>466</v>
      </c>
      <c r="F429" s="80" t="s">
        <v>226</v>
      </c>
      <c r="G429" s="79" t="s">
        <v>1086</v>
      </c>
      <c r="H429" s="47" t="s">
        <v>829</v>
      </c>
      <c r="I429" s="43" t="s">
        <v>1627</v>
      </c>
      <c r="J429" s="26"/>
      <c r="K429" s="151" t="s">
        <v>1087</v>
      </c>
      <c r="L429" s="78" t="e">
        <f t="shared" si="12"/>
        <v>#NAME?</v>
      </c>
      <c r="M429" s="78" t="e">
        <f t="shared" si="13"/>
        <v>#NAME?</v>
      </c>
      <c r="N429" s="86" t="s">
        <v>477</v>
      </c>
      <c r="O429" s="26"/>
      <c r="P429" s="188" t="s">
        <v>1203</v>
      </c>
      <c r="Q429" s="26"/>
      <c r="R429" s="26"/>
      <c r="S429" s="26"/>
      <c r="T429" s="26"/>
      <c r="U429" s="26"/>
      <c r="V429" s="26"/>
      <c r="W429" s="26"/>
      <c r="X429" s="26"/>
      <c r="Y429" s="37"/>
      <c r="Z429" s="21"/>
    </row>
    <row r="430" spans="1:26" s="6" customFormat="1" ht="12.75">
      <c r="A430" s="45" t="s">
        <v>621</v>
      </c>
      <c r="B430" s="22">
        <v>1297025</v>
      </c>
      <c r="C430" s="31" t="s">
        <v>536</v>
      </c>
      <c r="D430" s="83" t="s">
        <v>796</v>
      </c>
      <c r="E430" s="31" t="s">
        <v>466</v>
      </c>
      <c r="F430" s="34" t="s">
        <v>103</v>
      </c>
      <c r="G430" s="32" t="s">
        <v>102</v>
      </c>
      <c r="H430" s="162" t="s">
        <v>1902</v>
      </c>
      <c r="I430" s="43" t="s">
        <v>1489</v>
      </c>
      <c r="J430" s="26"/>
      <c r="K430" s="151" t="s">
        <v>1490</v>
      </c>
      <c r="L430" s="78" t="e">
        <f t="shared" si="12"/>
        <v>#NAME?</v>
      </c>
      <c r="M430" s="78" t="e">
        <f t="shared" si="13"/>
        <v>#NAME?</v>
      </c>
      <c r="N430" s="37" t="s">
        <v>477</v>
      </c>
      <c r="O430" s="26"/>
      <c r="P430" s="86" t="s">
        <v>1491</v>
      </c>
      <c r="Q430" s="26"/>
      <c r="R430" s="26"/>
      <c r="S430" s="26"/>
      <c r="T430" s="26"/>
      <c r="U430" s="26"/>
      <c r="V430" s="26"/>
      <c r="W430" s="26"/>
      <c r="X430" s="26"/>
      <c r="Y430" s="26"/>
      <c r="Z430" s="21"/>
    </row>
    <row r="431" spans="1:26" s="6" customFormat="1" ht="12.75">
      <c r="A431" s="45" t="s">
        <v>632</v>
      </c>
      <c r="B431" s="22">
        <v>1297475</v>
      </c>
      <c r="C431" s="31" t="s">
        <v>536</v>
      </c>
      <c r="D431" s="24"/>
      <c r="E431" s="87" t="s">
        <v>466</v>
      </c>
      <c r="F431" s="80" t="s">
        <v>59</v>
      </c>
      <c r="G431" s="79" t="s">
        <v>224</v>
      </c>
      <c r="H431" s="47" t="s">
        <v>829</v>
      </c>
      <c r="I431" s="43" t="s">
        <v>1325</v>
      </c>
      <c r="J431" s="26"/>
      <c r="K431" s="151" t="s">
        <v>1763</v>
      </c>
      <c r="L431" s="78" t="e">
        <f t="shared" si="12"/>
        <v>#NAME?</v>
      </c>
      <c r="M431" s="78" t="e">
        <f t="shared" si="13"/>
        <v>#NAME?</v>
      </c>
      <c r="N431" s="86" t="s">
        <v>477</v>
      </c>
      <c r="O431" s="26"/>
      <c r="P431" s="188" t="s">
        <v>1145</v>
      </c>
      <c r="Q431" s="26"/>
      <c r="R431" s="26"/>
      <c r="S431" s="26"/>
      <c r="T431" s="26"/>
      <c r="U431" s="26"/>
      <c r="V431" s="26"/>
      <c r="W431" s="26"/>
      <c r="X431" s="26"/>
      <c r="Y431" s="26"/>
      <c r="Z431" s="21"/>
    </row>
    <row r="432" spans="1:26" s="6" customFormat="1" ht="12.75">
      <c r="A432" s="45" t="s">
        <v>23</v>
      </c>
      <c r="B432" s="22">
        <v>1297925</v>
      </c>
      <c r="C432" s="83" t="s">
        <v>1869</v>
      </c>
      <c r="D432" s="8" t="s">
        <v>509</v>
      </c>
      <c r="E432" s="31" t="s">
        <v>466</v>
      </c>
      <c r="F432" s="34" t="s">
        <v>59</v>
      </c>
      <c r="G432" s="13" t="s">
        <v>1478</v>
      </c>
      <c r="H432" s="48" t="s">
        <v>830</v>
      </c>
      <c r="I432" s="29">
        <v>394301</v>
      </c>
      <c r="J432" s="26"/>
      <c r="K432" s="151" t="s">
        <v>1123</v>
      </c>
      <c r="L432" s="78" t="e">
        <f t="shared" si="12"/>
        <v>#NAME?</v>
      </c>
      <c r="M432" s="78" t="e">
        <f t="shared" si="13"/>
        <v>#NAME?</v>
      </c>
      <c r="N432" s="37" t="s">
        <v>477</v>
      </c>
      <c r="O432" s="26"/>
      <c r="P432" s="81" t="s">
        <v>1145</v>
      </c>
      <c r="Q432" s="26"/>
      <c r="R432" s="26"/>
      <c r="S432" s="26"/>
      <c r="T432" s="26"/>
      <c r="U432" s="26"/>
      <c r="V432" s="26"/>
      <c r="W432" s="26"/>
      <c r="X432" s="26"/>
      <c r="Y432" s="26"/>
      <c r="Z432" s="21"/>
    </row>
    <row r="433" spans="1:26" s="6" customFormat="1" ht="12.75">
      <c r="A433" s="45" t="s">
        <v>23</v>
      </c>
      <c r="B433" s="22">
        <v>1297925</v>
      </c>
      <c r="C433" s="83" t="s">
        <v>540</v>
      </c>
      <c r="D433" s="83" t="s">
        <v>470</v>
      </c>
      <c r="E433" s="31" t="s">
        <v>466</v>
      </c>
      <c r="F433" s="34" t="s">
        <v>59</v>
      </c>
      <c r="G433" s="79" t="s">
        <v>1478</v>
      </c>
      <c r="H433" s="47" t="s">
        <v>829</v>
      </c>
      <c r="I433" s="43" t="s">
        <v>1868</v>
      </c>
      <c r="J433" s="26"/>
      <c r="K433" s="151" t="s">
        <v>1123</v>
      </c>
      <c r="L433" s="78" t="e">
        <f t="shared" si="12"/>
        <v>#NAME?</v>
      </c>
      <c r="M433" s="78" t="e">
        <f t="shared" si="13"/>
        <v>#NAME?</v>
      </c>
      <c r="N433" s="86" t="s">
        <v>477</v>
      </c>
      <c r="O433" s="26"/>
      <c r="P433" s="81" t="s">
        <v>1145</v>
      </c>
      <c r="Q433" s="37"/>
      <c r="R433" s="37"/>
      <c r="S433" s="37"/>
      <c r="T433" s="37"/>
      <c r="U433" s="37"/>
      <c r="V433" s="37"/>
      <c r="W433" s="37"/>
      <c r="X433" s="37"/>
      <c r="Y433" s="26"/>
      <c r="Z433" s="21"/>
    </row>
    <row r="434" spans="1:26" s="6" customFormat="1" ht="12.75">
      <c r="A434" s="45" t="s">
        <v>23</v>
      </c>
      <c r="B434" s="22">
        <v>1297975</v>
      </c>
      <c r="C434" s="83" t="s">
        <v>540</v>
      </c>
      <c r="D434" s="206" t="s">
        <v>493</v>
      </c>
      <c r="E434" s="31" t="s">
        <v>466</v>
      </c>
      <c r="F434" s="34" t="s">
        <v>103</v>
      </c>
      <c r="G434" s="32" t="s">
        <v>543</v>
      </c>
      <c r="H434" s="45"/>
      <c r="I434" s="29"/>
      <c r="J434" s="26"/>
      <c r="K434" s="151"/>
      <c r="L434" s="78" t="e">
        <f t="shared" si="12"/>
        <v>#NAME?</v>
      </c>
      <c r="M434" s="78" t="e">
        <f t="shared" si="13"/>
        <v>#NAME?</v>
      </c>
      <c r="N434" s="37" t="s">
        <v>477</v>
      </c>
      <c r="O434" s="26"/>
      <c r="P434" s="188" t="s">
        <v>1491</v>
      </c>
      <c r="Q434" s="37"/>
      <c r="R434" s="37"/>
      <c r="S434" s="37"/>
      <c r="T434" s="37"/>
      <c r="U434" s="37"/>
      <c r="V434" s="37"/>
      <c r="W434" s="37"/>
      <c r="X434" s="37"/>
      <c r="Y434" s="37"/>
      <c r="Z434" s="21"/>
    </row>
    <row r="435" spans="1:25" s="6" customFormat="1" ht="12.75">
      <c r="A435" s="86" t="s">
        <v>246</v>
      </c>
      <c r="B435" s="22">
        <v>144712.5</v>
      </c>
      <c r="C435" s="87" t="s">
        <v>553</v>
      </c>
      <c r="D435" s="42" t="s">
        <v>512</v>
      </c>
      <c r="E435" s="87" t="s">
        <v>587</v>
      </c>
      <c r="F435" s="80" t="s">
        <v>192</v>
      </c>
      <c r="G435" s="13" t="s">
        <v>191</v>
      </c>
      <c r="H435" s="37"/>
      <c r="I435" s="29"/>
      <c r="J435" s="81" t="s">
        <v>566</v>
      </c>
      <c r="K435" s="151" t="s">
        <v>2343</v>
      </c>
      <c r="L435" s="78" t="e">
        <f t="shared" si="12"/>
        <v>#NAME?</v>
      </c>
      <c r="M435" s="78" t="e">
        <f t="shared" si="13"/>
        <v>#NAME?</v>
      </c>
      <c r="N435" s="86" t="s">
        <v>478</v>
      </c>
      <c r="O435" s="26"/>
      <c r="P435" s="81" t="s">
        <v>2344</v>
      </c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6" s="6" customFormat="1" ht="12.75">
      <c r="A436" s="86" t="s">
        <v>552</v>
      </c>
      <c r="B436" s="22">
        <v>145362.5</v>
      </c>
      <c r="C436" s="87" t="s">
        <v>2385</v>
      </c>
      <c r="D436" s="42" t="s">
        <v>512</v>
      </c>
      <c r="E436" s="87" t="s">
        <v>587</v>
      </c>
      <c r="F436" s="80" t="s">
        <v>210</v>
      </c>
      <c r="G436" s="13" t="s">
        <v>2381</v>
      </c>
      <c r="H436" s="145" t="s">
        <v>830</v>
      </c>
      <c r="I436" s="80" t="s">
        <v>2383</v>
      </c>
      <c r="J436" s="81" t="s">
        <v>2382</v>
      </c>
      <c r="K436" s="151" t="s">
        <v>2387</v>
      </c>
      <c r="L436" s="78" t="e">
        <f t="shared" si="12"/>
        <v>#NAME?</v>
      </c>
      <c r="M436" s="78" t="e">
        <f t="shared" si="13"/>
        <v>#NAME?</v>
      </c>
      <c r="N436" s="86" t="s">
        <v>478</v>
      </c>
      <c r="O436" s="26"/>
      <c r="P436" s="81" t="s">
        <v>2384</v>
      </c>
      <c r="Q436" s="37"/>
      <c r="R436" s="37"/>
      <c r="S436" s="37"/>
      <c r="T436" s="37"/>
      <c r="U436" s="37"/>
      <c r="V436" s="37"/>
      <c r="W436" s="37"/>
      <c r="X436" s="37"/>
      <c r="Y436" s="26"/>
      <c r="Z436" s="21"/>
    </row>
    <row r="437" spans="1:26" s="6" customFormat="1" ht="12.75">
      <c r="A437" s="86" t="s">
        <v>1514</v>
      </c>
      <c r="B437" s="22">
        <v>145375</v>
      </c>
      <c r="C437" s="87" t="s">
        <v>553</v>
      </c>
      <c r="D437" s="24"/>
      <c r="E437" s="87" t="s">
        <v>587</v>
      </c>
      <c r="F437" s="80" t="s">
        <v>199</v>
      </c>
      <c r="G437" s="79" t="s">
        <v>200</v>
      </c>
      <c r="H437" s="162" t="s">
        <v>1912</v>
      </c>
      <c r="I437" s="43" t="s">
        <v>2793</v>
      </c>
      <c r="J437" s="26"/>
      <c r="K437" s="151" t="s">
        <v>1328</v>
      </c>
      <c r="L437" s="78" t="e">
        <f t="shared" si="12"/>
        <v>#NAME?</v>
      </c>
      <c r="M437" s="78" t="e">
        <f t="shared" si="13"/>
        <v>#NAME?</v>
      </c>
      <c r="N437" s="86" t="s">
        <v>478</v>
      </c>
      <c r="O437" s="26"/>
      <c r="P437" s="81" t="s">
        <v>2615</v>
      </c>
      <c r="Q437" s="26"/>
      <c r="R437" s="26"/>
      <c r="S437" s="26"/>
      <c r="T437" s="26"/>
      <c r="U437" s="26"/>
      <c r="V437" s="26"/>
      <c r="W437" s="26"/>
      <c r="X437" s="26"/>
      <c r="Y437" s="26"/>
      <c r="Z437" s="21"/>
    </row>
    <row r="438" spans="1:26" s="6" customFormat="1" ht="12.75">
      <c r="A438" s="86" t="s">
        <v>246</v>
      </c>
      <c r="B438" s="22">
        <v>145387.5</v>
      </c>
      <c r="C438" s="82" t="s">
        <v>1433</v>
      </c>
      <c r="D438" s="24"/>
      <c r="E438" s="87" t="s">
        <v>587</v>
      </c>
      <c r="F438" s="80" t="s">
        <v>20</v>
      </c>
      <c r="G438" s="79" t="s">
        <v>207</v>
      </c>
      <c r="H438" s="37"/>
      <c r="I438" s="29"/>
      <c r="J438" s="26"/>
      <c r="K438" s="151" t="s">
        <v>875</v>
      </c>
      <c r="L438" s="78" t="e">
        <f t="shared" si="12"/>
        <v>#NAME?</v>
      </c>
      <c r="M438" s="78" t="e">
        <f t="shared" si="13"/>
        <v>#NAME?</v>
      </c>
      <c r="N438" s="86" t="s">
        <v>478</v>
      </c>
      <c r="O438" s="26"/>
      <c r="P438" s="81" t="s">
        <v>1609</v>
      </c>
      <c r="Q438" s="37"/>
      <c r="R438" s="37"/>
      <c r="S438" s="37"/>
      <c r="T438" s="37"/>
      <c r="U438" s="37"/>
      <c r="V438" s="37"/>
      <c r="W438" s="37"/>
      <c r="X438" s="37"/>
      <c r="Y438" s="37"/>
      <c r="Z438" s="21"/>
    </row>
    <row r="439" spans="1:25" s="6" customFormat="1" ht="12.75">
      <c r="A439" s="86" t="s">
        <v>552</v>
      </c>
      <c r="B439" s="220">
        <v>145450</v>
      </c>
      <c r="C439" s="87" t="s">
        <v>553</v>
      </c>
      <c r="D439" s="42" t="s">
        <v>512</v>
      </c>
      <c r="E439" s="87" t="s">
        <v>587</v>
      </c>
      <c r="F439" s="80" t="s">
        <v>199</v>
      </c>
      <c r="G439" s="13" t="s">
        <v>200</v>
      </c>
      <c r="H439" s="37"/>
      <c r="I439" s="29"/>
      <c r="J439" s="81" t="s">
        <v>1329</v>
      </c>
      <c r="K439" s="151" t="s">
        <v>1328</v>
      </c>
      <c r="L439" s="78" t="e">
        <f t="shared" si="12"/>
        <v>#NAME?</v>
      </c>
      <c r="M439" s="78" t="e">
        <f t="shared" si="13"/>
        <v>#NAME?</v>
      </c>
      <c r="N439" s="86" t="s">
        <v>478</v>
      </c>
      <c r="O439" s="26"/>
      <c r="P439" s="209" t="s">
        <v>1492</v>
      </c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6" s="6" customFormat="1" ht="12.75">
      <c r="A440" s="86" t="s">
        <v>246</v>
      </c>
      <c r="B440" s="22">
        <v>145562.5</v>
      </c>
      <c r="C440" s="82" t="s">
        <v>1344</v>
      </c>
      <c r="D440" s="24"/>
      <c r="E440" s="87" t="s">
        <v>587</v>
      </c>
      <c r="F440" s="80" t="s">
        <v>18</v>
      </c>
      <c r="G440" s="79" t="s">
        <v>17</v>
      </c>
      <c r="H440" s="47" t="s">
        <v>829</v>
      </c>
      <c r="I440" s="43" t="s">
        <v>2536</v>
      </c>
      <c r="J440" s="26"/>
      <c r="K440" s="151" t="s">
        <v>1468</v>
      </c>
      <c r="L440" s="78" t="e">
        <f t="shared" si="12"/>
        <v>#NAME?</v>
      </c>
      <c r="M440" s="78" t="e">
        <f t="shared" si="13"/>
        <v>#NAME?</v>
      </c>
      <c r="N440" s="86" t="s">
        <v>478</v>
      </c>
      <c r="O440" s="26"/>
      <c r="P440" s="81" t="s">
        <v>2537</v>
      </c>
      <c r="Q440" s="26"/>
      <c r="R440" s="26"/>
      <c r="S440" s="26"/>
      <c r="T440" s="26"/>
      <c r="U440" s="26"/>
      <c r="V440" s="26"/>
      <c r="W440" s="26"/>
      <c r="X440" s="26"/>
      <c r="Y440" s="26"/>
      <c r="Z440" s="21"/>
    </row>
    <row r="441" spans="1:25" s="6" customFormat="1" ht="12.75">
      <c r="A441" s="32" t="s">
        <v>33</v>
      </c>
      <c r="B441" s="33">
        <v>145600</v>
      </c>
      <c r="C441" s="82" t="s">
        <v>1344</v>
      </c>
      <c r="D441" s="82" t="s">
        <v>612</v>
      </c>
      <c r="E441" s="31" t="s">
        <v>587</v>
      </c>
      <c r="F441" s="34" t="s">
        <v>18</v>
      </c>
      <c r="G441" s="32" t="s">
        <v>197</v>
      </c>
      <c r="H441" s="37"/>
      <c r="I441" s="29"/>
      <c r="J441" s="26"/>
      <c r="K441" s="151"/>
      <c r="L441" s="78" t="e">
        <f t="shared" si="12"/>
        <v>#NAME?</v>
      </c>
      <c r="M441" s="78" t="e">
        <f t="shared" si="13"/>
        <v>#NAME?</v>
      </c>
      <c r="N441" s="37" t="s">
        <v>478</v>
      </c>
      <c r="O441" s="26"/>
      <c r="P441" s="81" t="s">
        <v>1162</v>
      </c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6" s="6" customFormat="1" ht="12.75">
      <c r="A442" s="32" t="s">
        <v>33</v>
      </c>
      <c r="B442" s="33">
        <v>145600</v>
      </c>
      <c r="C442" s="82" t="s">
        <v>1344</v>
      </c>
      <c r="D442" s="42" t="s">
        <v>512</v>
      </c>
      <c r="E442" s="31" t="s">
        <v>587</v>
      </c>
      <c r="F442" s="34" t="s">
        <v>216</v>
      </c>
      <c r="G442" s="13" t="s">
        <v>1736</v>
      </c>
      <c r="H442" s="37"/>
      <c r="I442" s="29"/>
      <c r="J442" s="26"/>
      <c r="K442" s="151"/>
      <c r="L442" s="78" t="e">
        <f t="shared" si="12"/>
        <v>#NAME?</v>
      </c>
      <c r="M442" s="78" t="e">
        <f t="shared" si="13"/>
        <v>#NAME?</v>
      </c>
      <c r="N442" s="37" t="s">
        <v>478</v>
      </c>
      <c r="O442" s="37"/>
      <c r="P442" s="209" t="s">
        <v>1492</v>
      </c>
      <c r="Q442" s="26"/>
      <c r="R442" s="26"/>
      <c r="S442" s="26"/>
      <c r="T442" s="26"/>
      <c r="U442" s="26"/>
      <c r="V442" s="26"/>
      <c r="W442" s="26"/>
      <c r="X442" s="26"/>
      <c r="Y442" s="37"/>
      <c r="Z442" s="21"/>
    </row>
    <row r="443" spans="1:25" s="6" customFormat="1" ht="12.75">
      <c r="A443" s="32" t="s">
        <v>172</v>
      </c>
      <c r="B443" s="33">
        <v>145612.5</v>
      </c>
      <c r="C443" s="82" t="s">
        <v>1344</v>
      </c>
      <c r="D443" s="34" t="s">
        <v>470</v>
      </c>
      <c r="E443" s="31" t="s">
        <v>587</v>
      </c>
      <c r="F443" s="82" t="s">
        <v>190</v>
      </c>
      <c r="G443" s="32" t="s">
        <v>189</v>
      </c>
      <c r="H443" s="45"/>
      <c r="I443" s="29"/>
      <c r="J443" s="26"/>
      <c r="K443" s="151" t="s">
        <v>2526</v>
      </c>
      <c r="L443" s="78" t="e">
        <f t="shared" si="12"/>
        <v>#NAME?</v>
      </c>
      <c r="M443" s="78" t="e">
        <f t="shared" si="13"/>
        <v>#NAME?</v>
      </c>
      <c r="N443" s="37" t="s">
        <v>478</v>
      </c>
      <c r="O443" s="37"/>
      <c r="P443" s="81" t="s">
        <v>2525</v>
      </c>
      <c r="Q443" s="26"/>
      <c r="R443" s="26"/>
      <c r="S443" s="26"/>
      <c r="T443" s="26"/>
      <c r="U443" s="26"/>
      <c r="V443" s="26"/>
      <c r="W443" s="26"/>
      <c r="X443" s="26"/>
      <c r="Y443" s="37"/>
    </row>
    <row r="444" spans="1:26" s="6" customFormat="1" ht="12.75">
      <c r="A444" s="32" t="s">
        <v>141</v>
      </c>
      <c r="B444" s="33">
        <v>145637.5</v>
      </c>
      <c r="C444" s="82" t="s">
        <v>1344</v>
      </c>
      <c r="D444" s="34" t="s">
        <v>470</v>
      </c>
      <c r="E444" s="31" t="s">
        <v>587</v>
      </c>
      <c r="F444" s="34" t="s">
        <v>15</v>
      </c>
      <c r="G444" s="32" t="s">
        <v>184</v>
      </c>
      <c r="H444" s="45"/>
      <c r="I444" s="29"/>
      <c r="J444" s="26"/>
      <c r="K444" s="151" t="s">
        <v>1191</v>
      </c>
      <c r="L444" s="78" t="e">
        <f t="shared" si="12"/>
        <v>#NAME?</v>
      </c>
      <c r="M444" s="78" t="e">
        <f t="shared" si="13"/>
        <v>#NAME?</v>
      </c>
      <c r="N444" s="37" t="s">
        <v>478</v>
      </c>
      <c r="O444" s="37"/>
      <c r="P444" s="81" t="s">
        <v>1190</v>
      </c>
      <c r="Q444" s="26"/>
      <c r="R444" s="26"/>
      <c r="S444" s="26"/>
      <c r="T444" s="26"/>
      <c r="U444" s="26"/>
      <c r="V444" s="26"/>
      <c r="W444" s="26"/>
      <c r="X444" s="26"/>
      <c r="Y444" s="37"/>
      <c r="Z444" s="21"/>
    </row>
    <row r="445" spans="1:25" s="6" customFormat="1" ht="12.75">
      <c r="A445" s="86" t="s">
        <v>141</v>
      </c>
      <c r="B445" s="22">
        <v>145637.5</v>
      </c>
      <c r="C445" s="82" t="s">
        <v>1344</v>
      </c>
      <c r="D445" s="207" t="s">
        <v>470</v>
      </c>
      <c r="E445" s="87" t="s">
        <v>587</v>
      </c>
      <c r="F445" s="80" t="s">
        <v>199</v>
      </c>
      <c r="G445" s="79" t="s">
        <v>2790</v>
      </c>
      <c r="H445" s="162" t="s">
        <v>1912</v>
      </c>
      <c r="I445" s="43" t="s">
        <v>2324</v>
      </c>
      <c r="J445" s="26"/>
      <c r="K445" s="151" t="s">
        <v>1383</v>
      </c>
      <c r="L445" s="78" t="e">
        <f t="shared" si="12"/>
        <v>#NAME?</v>
      </c>
      <c r="M445" s="78" t="e">
        <f t="shared" si="13"/>
        <v>#NAME?</v>
      </c>
      <c r="N445" s="86" t="s">
        <v>478</v>
      </c>
      <c r="O445" s="26"/>
      <c r="P445" s="81" t="s">
        <v>2791</v>
      </c>
      <c r="Q445" s="26"/>
      <c r="R445" s="26"/>
      <c r="S445" s="26"/>
      <c r="T445" s="26"/>
      <c r="U445" s="26"/>
      <c r="V445" s="26"/>
      <c r="W445" s="26"/>
      <c r="X445" s="26"/>
      <c r="Y445" s="37"/>
    </row>
    <row r="446" spans="1:25" s="6" customFormat="1" ht="12.75">
      <c r="A446" s="32" t="s">
        <v>44</v>
      </c>
      <c r="B446" s="33">
        <v>145650</v>
      </c>
      <c r="C446" s="82" t="s">
        <v>1344</v>
      </c>
      <c r="D446" s="34" t="s">
        <v>470</v>
      </c>
      <c r="E446" s="31" t="s">
        <v>587</v>
      </c>
      <c r="F446" s="82" t="s">
        <v>190</v>
      </c>
      <c r="G446" s="32" t="s">
        <v>195</v>
      </c>
      <c r="H446" s="37"/>
      <c r="I446" s="29"/>
      <c r="J446" s="26"/>
      <c r="K446" s="151"/>
      <c r="L446" s="78" t="e">
        <f t="shared" si="12"/>
        <v>#NAME?</v>
      </c>
      <c r="M446" s="78" t="e">
        <f t="shared" si="13"/>
        <v>#NAME?</v>
      </c>
      <c r="N446" s="37" t="s">
        <v>478</v>
      </c>
      <c r="O446" s="37"/>
      <c r="P446" s="86" t="s">
        <v>1137</v>
      </c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s="6" customFormat="1" ht="12.75">
      <c r="A447" s="79" t="s">
        <v>68</v>
      </c>
      <c r="B447" s="33">
        <v>145662.5</v>
      </c>
      <c r="C447" s="82" t="s">
        <v>1344</v>
      </c>
      <c r="D447" s="42" t="s">
        <v>512</v>
      </c>
      <c r="E447" s="31" t="s">
        <v>587</v>
      </c>
      <c r="F447" s="34" t="s">
        <v>15</v>
      </c>
      <c r="G447" s="13" t="s">
        <v>183</v>
      </c>
      <c r="H447" s="37"/>
      <c r="I447" s="29"/>
      <c r="J447" s="26"/>
      <c r="K447" s="151" t="s">
        <v>1196</v>
      </c>
      <c r="L447" s="78" t="e">
        <f t="shared" si="12"/>
        <v>#NAME?</v>
      </c>
      <c r="M447" s="78" t="e">
        <f t="shared" si="13"/>
        <v>#NAME?</v>
      </c>
      <c r="N447" s="37" t="s">
        <v>478</v>
      </c>
      <c r="O447" s="26"/>
      <c r="P447" s="81" t="s">
        <v>1197</v>
      </c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6" s="6" customFormat="1" ht="12.75">
      <c r="A448" s="32" t="s">
        <v>135</v>
      </c>
      <c r="B448" s="33">
        <v>145675</v>
      </c>
      <c r="C448" s="82" t="s">
        <v>1344</v>
      </c>
      <c r="D448" s="82" t="s">
        <v>612</v>
      </c>
      <c r="E448" s="31" t="s">
        <v>587</v>
      </c>
      <c r="F448" s="34" t="s">
        <v>20</v>
      </c>
      <c r="G448" s="32" t="s">
        <v>19</v>
      </c>
      <c r="H448" s="37"/>
      <c r="I448" s="29"/>
      <c r="J448" s="26"/>
      <c r="K448" s="151" t="s">
        <v>874</v>
      </c>
      <c r="L448" s="78" t="e">
        <f t="shared" si="12"/>
        <v>#NAME?</v>
      </c>
      <c r="M448" s="78" t="e">
        <f t="shared" si="13"/>
        <v>#NAME?</v>
      </c>
      <c r="N448" s="37" t="s">
        <v>478</v>
      </c>
      <c r="O448" s="37"/>
      <c r="P448" s="81" t="s">
        <v>1163</v>
      </c>
      <c r="Q448" s="26"/>
      <c r="R448" s="26"/>
      <c r="S448" s="26"/>
      <c r="T448" s="26"/>
      <c r="U448" s="26"/>
      <c r="V448" s="26"/>
      <c r="W448" s="26"/>
      <c r="X448" s="26"/>
      <c r="Y448" s="37"/>
      <c r="Z448" s="21"/>
    </row>
    <row r="449" spans="1:25" s="6" customFormat="1" ht="12.75">
      <c r="A449" s="32" t="s">
        <v>7</v>
      </c>
      <c r="B449" s="33">
        <v>145687.5</v>
      </c>
      <c r="C449" s="82" t="s">
        <v>1344</v>
      </c>
      <c r="D449" s="82" t="s">
        <v>612</v>
      </c>
      <c r="E449" s="31" t="s">
        <v>587</v>
      </c>
      <c r="F449" s="34" t="s">
        <v>15</v>
      </c>
      <c r="G449" s="32" t="s">
        <v>186</v>
      </c>
      <c r="H449" s="45"/>
      <c r="I449" s="29"/>
      <c r="J449" s="26"/>
      <c r="K449" s="151" t="s">
        <v>1194</v>
      </c>
      <c r="L449" s="78" t="e">
        <f t="shared" si="12"/>
        <v>#NAME?</v>
      </c>
      <c r="M449" s="78" t="e">
        <f t="shared" si="13"/>
        <v>#NAME?</v>
      </c>
      <c r="N449" s="37" t="s">
        <v>478</v>
      </c>
      <c r="O449" s="37"/>
      <c r="P449" s="86" t="s">
        <v>1193</v>
      </c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6" s="6" customFormat="1" ht="12.75">
      <c r="A450" s="32" t="s">
        <v>7</v>
      </c>
      <c r="B450" s="33">
        <v>145687.5</v>
      </c>
      <c r="C450" s="82" t="s">
        <v>1344</v>
      </c>
      <c r="D450" s="34" t="s">
        <v>470</v>
      </c>
      <c r="E450" s="31" t="s">
        <v>587</v>
      </c>
      <c r="F450" s="34" t="s">
        <v>199</v>
      </c>
      <c r="G450" s="32" t="s">
        <v>200</v>
      </c>
      <c r="H450" s="37"/>
      <c r="I450" s="29"/>
      <c r="J450" s="26"/>
      <c r="K450" s="151" t="s">
        <v>1383</v>
      </c>
      <c r="L450" s="78" t="e">
        <f aca="true" t="shared" si="14" ref="L450:L513">KmHomeLoc2DxLoc(PontiHomeLoc,K450)</f>
        <v>#NAME?</v>
      </c>
      <c r="M450" s="78" t="e">
        <f aca="true" t="shared" si="15" ref="M450:M513">BearingHomeLoc2DxLoc(PontiHomeLoc,K450)</f>
        <v>#NAME?</v>
      </c>
      <c r="N450" s="37" t="s">
        <v>478</v>
      </c>
      <c r="O450" s="26"/>
      <c r="P450" s="81" t="s">
        <v>1392</v>
      </c>
      <c r="Q450" s="37"/>
      <c r="R450" s="37"/>
      <c r="S450" s="37"/>
      <c r="T450" s="37"/>
      <c r="U450" s="37"/>
      <c r="V450" s="37"/>
      <c r="W450" s="37"/>
      <c r="X450" s="37"/>
      <c r="Y450" s="26"/>
      <c r="Z450" s="21"/>
    </row>
    <row r="451" spans="1:26" s="6" customFormat="1" ht="12.75">
      <c r="A451" s="32" t="s">
        <v>136</v>
      </c>
      <c r="B451" s="33">
        <v>145712.5</v>
      </c>
      <c r="C451" s="82" t="s">
        <v>1344</v>
      </c>
      <c r="D451" s="44" t="s">
        <v>528</v>
      </c>
      <c r="E451" s="31" t="s">
        <v>587</v>
      </c>
      <c r="F451" s="34" t="s">
        <v>210</v>
      </c>
      <c r="G451" s="13" t="s">
        <v>209</v>
      </c>
      <c r="H451" s="37"/>
      <c r="I451" s="29"/>
      <c r="J451" s="26"/>
      <c r="K451" s="151" t="s">
        <v>924</v>
      </c>
      <c r="L451" s="78" t="e">
        <f t="shared" si="14"/>
        <v>#NAME?</v>
      </c>
      <c r="M451" s="78" t="e">
        <f t="shared" si="15"/>
        <v>#NAME?</v>
      </c>
      <c r="N451" s="37" t="s">
        <v>478</v>
      </c>
      <c r="O451" s="37"/>
      <c r="P451" s="188" t="s">
        <v>2500</v>
      </c>
      <c r="Q451" s="37"/>
      <c r="R451" s="37"/>
      <c r="S451" s="37"/>
      <c r="T451" s="37"/>
      <c r="U451" s="37"/>
      <c r="V451" s="37"/>
      <c r="W451" s="37"/>
      <c r="X451" s="37"/>
      <c r="Y451" s="37"/>
      <c r="Z451" s="21"/>
    </row>
    <row r="452" spans="1:25" s="6" customFormat="1" ht="12.75">
      <c r="A452" s="32" t="s">
        <v>136</v>
      </c>
      <c r="B452" s="33">
        <v>145712.5</v>
      </c>
      <c r="C452" s="82" t="s">
        <v>1344</v>
      </c>
      <c r="D452" s="205" t="s">
        <v>502</v>
      </c>
      <c r="E452" s="31" t="s">
        <v>587</v>
      </c>
      <c r="F452" s="34" t="s">
        <v>212</v>
      </c>
      <c r="G452" s="103" t="s">
        <v>211</v>
      </c>
      <c r="H452" s="37"/>
      <c r="I452" s="29"/>
      <c r="J452" s="26"/>
      <c r="K452" s="151" t="s">
        <v>1089</v>
      </c>
      <c r="L452" s="78" t="e">
        <f t="shared" si="14"/>
        <v>#NAME?</v>
      </c>
      <c r="M452" s="78" t="e">
        <f t="shared" si="15"/>
        <v>#NAME?</v>
      </c>
      <c r="N452" s="37" t="s">
        <v>478</v>
      </c>
      <c r="O452" s="26"/>
      <c r="P452" s="209" t="s">
        <v>1492</v>
      </c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s="6" customFormat="1" ht="12.75">
      <c r="A453" s="86" t="s">
        <v>142</v>
      </c>
      <c r="B453" s="22">
        <v>145737.5</v>
      </c>
      <c r="C453" s="82" t="s">
        <v>1344</v>
      </c>
      <c r="D453" s="87" t="s">
        <v>612</v>
      </c>
      <c r="E453" s="87" t="s">
        <v>587</v>
      </c>
      <c r="F453" s="80" t="s">
        <v>190</v>
      </c>
      <c r="G453" s="79" t="s">
        <v>1301</v>
      </c>
      <c r="H453" s="37"/>
      <c r="I453" s="29"/>
      <c r="J453" s="26"/>
      <c r="K453" s="151"/>
      <c r="L453" s="78" t="e">
        <f t="shared" si="14"/>
        <v>#NAME?</v>
      </c>
      <c r="M453" s="78" t="e">
        <f t="shared" si="15"/>
        <v>#NAME?</v>
      </c>
      <c r="N453" s="86" t="s">
        <v>478</v>
      </c>
      <c r="O453" s="26"/>
      <c r="P453" s="81" t="s">
        <v>1137</v>
      </c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6" s="6" customFormat="1" ht="12.75">
      <c r="A454" s="32" t="s">
        <v>142</v>
      </c>
      <c r="B454" s="33">
        <v>145737.5</v>
      </c>
      <c r="C454" s="82" t="s">
        <v>1344</v>
      </c>
      <c r="D454" s="205" t="s">
        <v>502</v>
      </c>
      <c r="E454" s="31" t="s">
        <v>587</v>
      </c>
      <c r="F454" s="34" t="s">
        <v>20</v>
      </c>
      <c r="G454" s="32" t="s">
        <v>208</v>
      </c>
      <c r="H454" s="37"/>
      <c r="I454" s="29"/>
      <c r="J454" s="26"/>
      <c r="K454" s="151" t="s">
        <v>782</v>
      </c>
      <c r="L454" s="78" t="e">
        <f t="shared" si="14"/>
        <v>#NAME?</v>
      </c>
      <c r="M454" s="78" t="e">
        <f t="shared" si="15"/>
        <v>#NAME?</v>
      </c>
      <c r="N454" s="37" t="s">
        <v>478</v>
      </c>
      <c r="O454" s="26"/>
      <c r="P454" s="81" t="s">
        <v>1207</v>
      </c>
      <c r="Q454" s="26"/>
      <c r="R454" s="26"/>
      <c r="S454" s="26"/>
      <c r="T454" s="26"/>
      <c r="U454" s="26"/>
      <c r="V454" s="26"/>
      <c r="W454" s="26"/>
      <c r="X454" s="26"/>
      <c r="Y454" s="37"/>
      <c r="Z454" s="21"/>
    </row>
    <row r="455" spans="1:26" s="6" customFormat="1" ht="12.75">
      <c r="A455" s="32" t="s">
        <v>143</v>
      </c>
      <c r="B455" s="33">
        <v>145750</v>
      </c>
      <c r="C455" s="82" t="s">
        <v>1344</v>
      </c>
      <c r="D455" s="42" t="s">
        <v>512</v>
      </c>
      <c r="E455" s="31" t="s">
        <v>587</v>
      </c>
      <c r="F455" s="34" t="s">
        <v>192</v>
      </c>
      <c r="G455" s="13" t="s">
        <v>191</v>
      </c>
      <c r="H455" s="37"/>
      <c r="I455" s="29"/>
      <c r="J455" s="81" t="s">
        <v>566</v>
      </c>
      <c r="K455" s="151"/>
      <c r="L455" s="78" t="e">
        <f t="shared" si="14"/>
        <v>#NAME?</v>
      </c>
      <c r="M455" s="78" t="e">
        <f t="shared" si="15"/>
        <v>#NAME?</v>
      </c>
      <c r="N455" s="37" t="s">
        <v>478</v>
      </c>
      <c r="O455" s="37"/>
      <c r="P455" s="209" t="s">
        <v>1492</v>
      </c>
      <c r="Q455" s="26"/>
      <c r="R455" s="26"/>
      <c r="S455" s="26"/>
      <c r="T455" s="26"/>
      <c r="U455" s="26"/>
      <c r="V455" s="26"/>
      <c r="W455" s="26"/>
      <c r="X455" s="26"/>
      <c r="Y455" s="26"/>
      <c r="Z455" s="21"/>
    </row>
    <row r="456" spans="1:26" s="6" customFormat="1" ht="12.75">
      <c r="A456" s="32" t="s">
        <v>138</v>
      </c>
      <c r="B456" s="33">
        <v>145762.5</v>
      </c>
      <c r="C456" s="82" t="s">
        <v>1344</v>
      </c>
      <c r="D456" s="87" t="s">
        <v>612</v>
      </c>
      <c r="E456" s="31" t="s">
        <v>587</v>
      </c>
      <c r="F456" s="34" t="s">
        <v>18</v>
      </c>
      <c r="G456" s="32" t="s">
        <v>17</v>
      </c>
      <c r="H456" s="37"/>
      <c r="I456" s="29"/>
      <c r="J456" s="26"/>
      <c r="K456" s="151" t="s">
        <v>1468</v>
      </c>
      <c r="L456" s="78" t="e">
        <f t="shared" si="14"/>
        <v>#NAME?</v>
      </c>
      <c r="M456" s="78" t="e">
        <f t="shared" si="15"/>
        <v>#NAME?</v>
      </c>
      <c r="N456" s="37" t="s">
        <v>478</v>
      </c>
      <c r="O456" s="37"/>
      <c r="P456" s="81" t="s">
        <v>1757</v>
      </c>
      <c r="Q456" s="37"/>
      <c r="R456" s="37"/>
      <c r="S456" s="37"/>
      <c r="T456" s="37"/>
      <c r="U456" s="37"/>
      <c r="V456" s="37"/>
      <c r="W456" s="37"/>
      <c r="X456" s="37"/>
      <c r="Y456" s="26"/>
      <c r="Z456" s="21"/>
    </row>
    <row r="457" spans="1:26" s="6" customFormat="1" ht="12.75">
      <c r="A457" s="32" t="s">
        <v>153</v>
      </c>
      <c r="B457" s="33">
        <v>145775</v>
      </c>
      <c r="C457" s="82" t="s">
        <v>1344</v>
      </c>
      <c r="D457" s="87" t="s">
        <v>612</v>
      </c>
      <c r="E457" s="31" t="s">
        <v>587</v>
      </c>
      <c r="F457" s="34" t="s">
        <v>192</v>
      </c>
      <c r="G457" s="32" t="s">
        <v>193</v>
      </c>
      <c r="H457" s="37"/>
      <c r="I457" s="29"/>
      <c r="J457" s="26"/>
      <c r="K457" s="151"/>
      <c r="L457" s="78" t="e">
        <f t="shared" si="14"/>
        <v>#NAME?</v>
      </c>
      <c r="M457" s="78" t="e">
        <f t="shared" si="15"/>
        <v>#NAME?</v>
      </c>
      <c r="N457" s="37" t="s">
        <v>478</v>
      </c>
      <c r="O457" s="26"/>
      <c r="P457" s="209" t="s">
        <v>1492</v>
      </c>
      <c r="Q457" s="26"/>
      <c r="R457" s="26"/>
      <c r="S457" s="26"/>
      <c r="T457" s="26"/>
      <c r="U457" s="26"/>
      <c r="V457" s="26"/>
      <c r="W457" s="26"/>
      <c r="X457" s="26"/>
      <c r="Y457" s="26"/>
      <c r="Z457" s="21"/>
    </row>
    <row r="458" spans="1:26" s="6" customFormat="1" ht="12.75">
      <c r="A458" s="32" t="s">
        <v>41</v>
      </c>
      <c r="B458" s="33">
        <v>145787.5</v>
      </c>
      <c r="C458" s="82" t="s">
        <v>1344</v>
      </c>
      <c r="D458" s="34" t="s">
        <v>470</v>
      </c>
      <c r="E458" s="31" t="s">
        <v>587</v>
      </c>
      <c r="F458" s="34" t="s">
        <v>192</v>
      </c>
      <c r="G458" s="32" t="s">
        <v>193</v>
      </c>
      <c r="H458" s="37"/>
      <c r="I458" s="29"/>
      <c r="J458" s="26"/>
      <c r="K458" s="151"/>
      <c r="L458" s="78" t="e">
        <f t="shared" si="14"/>
        <v>#NAME?</v>
      </c>
      <c r="M458" s="78" t="e">
        <f t="shared" si="15"/>
        <v>#NAME?</v>
      </c>
      <c r="N458" s="37" t="s">
        <v>478</v>
      </c>
      <c r="O458" s="37"/>
      <c r="P458" s="209" t="s">
        <v>1492</v>
      </c>
      <c r="Q458" s="26"/>
      <c r="R458" s="26"/>
      <c r="S458" s="26"/>
      <c r="T458" s="26"/>
      <c r="U458" s="26"/>
      <c r="V458" s="26"/>
      <c r="W458" s="26"/>
      <c r="X458" s="26"/>
      <c r="Y458" s="26"/>
      <c r="Z458" s="21"/>
    </row>
    <row r="459" spans="1:25" s="6" customFormat="1" ht="12.75">
      <c r="A459" s="32" t="s">
        <v>41</v>
      </c>
      <c r="B459" s="33">
        <v>145787.5</v>
      </c>
      <c r="C459" s="82" t="s">
        <v>1344</v>
      </c>
      <c r="D459" s="34" t="s">
        <v>470</v>
      </c>
      <c r="E459" s="31" t="s">
        <v>587</v>
      </c>
      <c r="F459" s="34" t="s">
        <v>18</v>
      </c>
      <c r="G459" s="32" t="s">
        <v>198</v>
      </c>
      <c r="H459" s="37"/>
      <c r="I459" s="29"/>
      <c r="J459" s="26"/>
      <c r="K459" s="151"/>
      <c r="L459" s="78" t="e">
        <f t="shared" si="14"/>
        <v>#NAME?</v>
      </c>
      <c r="M459" s="78" t="e">
        <f t="shared" si="15"/>
        <v>#NAME?</v>
      </c>
      <c r="N459" s="37" t="s">
        <v>478</v>
      </c>
      <c r="O459" s="26"/>
      <c r="P459" s="209" t="s">
        <v>1492</v>
      </c>
      <c r="Q459" s="37"/>
      <c r="R459" s="37"/>
      <c r="S459" s="37"/>
      <c r="T459" s="37"/>
      <c r="U459" s="37"/>
      <c r="V459" s="37"/>
      <c r="W459" s="37"/>
      <c r="X459" s="37"/>
      <c r="Y459" s="26"/>
    </row>
    <row r="460" spans="1:26" s="6" customFormat="1" ht="12.75">
      <c r="A460" s="32" t="s">
        <v>30</v>
      </c>
      <c r="B460" s="22">
        <v>430025</v>
      </c>
      <c r="C460" s="31" t="s">
        <v>1</v>
      </c>
      <c r="D460" s="44" t="s">
        <v>528</v>
      </c>
      <c r="E460" s="31" t="s">
        <v>587</v>
      </c>
      <c r="F460" s="34" t="s">
        <v>210</v>
      </c>
      <c r="G460" s="13" t="s">
        <v>209</v>
      </c>
      <c r="H460" s="46" t="s">
        <v>830</v>
      </c>
      <c r="I460" s="29">
        <v>403752</v>
      </c>
      <c r="J460" s="26"/>
      <c r="K460" s="151" t="s">
        <v>924</v>
      </c>
      <c r="L460" s="78" t="e">
        <f t="shared" si="14"/>
        <v>#NAME?</v>
      </c>
      <c r="M460" s="78" t="e">
        <f t="shared" si="15"/>
        <v>#NAME?</v>
      </c>
      <c r="N460" s="37" t="s">
        <v>478</v>
      </c>
      <c r="O460" s="26"/>
      <c r="P460" s="81" t="s">
        <v>2500</v>
      </c>
      <c r="Q460" s="26"/>
      <c r="R460" s="26"/>
      <c r="S460" s="26"/>
      <c r="T460" s="26"/>
      <c r="U460" s="26"/>
      <c r="V460" s="26"/>
      <c r="W460" s="26"/>
      <c r="X460" s="26"/>
      <c r="Y460" s="26"/>
      <c r="Z460" s="21"/>
    </row>
    <row r="461" spans="1:26" s="6" customFormat="1" ht="12.75">
      <c r="A461" s="45" t="s">
        <v>185</v>
      </c>
      <c r="B461" s="22">
        <v>430037.5</v>
      </c>
      <c r="C461" s="31" t="s">
        <v>1</v>
      </c>
      <c r="D461" s="206" t="s">
        <v>502</v>
      </c>
      <c r="E461" s="31" t="s">
        <v>587</v>
      </c>
      <c r="F461" s="34" t="s">
        <v>15</v>
      </c>
      <c r="G461" s="79" t="s">
        <v>1662</v>
      </c>
      <c r="H461" s="37"/>
      <c r="I461" s="29"/>
      <c r="J461" s="26"/>
      <c r="K461" s="151" t="s">
        <v>1191</v>
      </c>
      <c r="L461" s="78" t="e">
        <f t="shared" si="14"/>
        <v>#NAME?</v>
      </c>
      <c r="M461" s="78" t="e">
        <f t="shared" si="15"/>
        <v>#NAME?</v>
      </c>
      <c r="N461" s="37" t="s">
        <v>478</v>
      </c>
      <c r="O461" s="37"/>
      <c r="P461" s="81" t="s">
        <v>1661</v>
      </c>
      <c r="Q461" s="37"/>
      <c r="R461" s="37"/>
      <c r="S461" s="37"/>
      <c r="T461" s="37"/>
      <c r="U461" s="37"/>
      <c r="V461" s="37"/>
      <c r="W461" s="37"/>
      <c r="X461" s="37"/>
      <c r="Y461" s="26"/>
      <c r="Z461" s="21"/>
    </row>
    <row r="462" spans="1:26" s="6" customFormat="1" ht="12.75">
      <c r="A462" s="102" t="s">
        <v>63</v>
      </c>
      <c r="B462" s="22">
        <v>430062.5</v>
      </c>
      <c r="C462" s="31" t="s">
        <v>1</v>
      </c>
      <c r="D462" s="8" t="s">
        <v>512</v>
      </c>
      <c r="E462" s="31" t="s">
        <v>587</v>
      </c>
      <c r="F462" s="34" t="s">
        <v>192</v>
      </c>
      <c r="G462" s="13" t="s">
        <v>194</v>
      </c>
      <c r="H462" s="37"/>
      <c r="I462" s="29"/>
      <c r="J462" s="26"/>
      <c r="K462" s="151" t="s">
        <v>2645</v>
      </c>
      <c r="L462" s="78" t="e">
        <f t="shared" si="14"/>
        <v>#NAME?</v>
      </c>
      <c r="M462" s="78" t="e">
        <f t="shared" si="15"/>
        <v>#NAME?</v>
      </c>
      <c r="N462" s="37" t="s">
        <v>478</v>
      </c>
      <c r="O462" s="26"/>
      <c r="P462" s="188" t="s">
        <v>2644</v>
      </c>
      <c r="Q462" s="26"/>
      <c r="R462" s="26"/>
      <c r="S462" s="26"/>
      <c r="T462" s="26"/>
      <c r="U462" s="26"/>
      <c r="V462" s="26"/>
      <c r="W462" s="26"/>
      <c r="X462" s="26"/>
      <c r="Y462" s="37"/>
      <c r="Z462" s="21"/>
    </row>
    <row r="463" spans="1:26" s="6" customFormat="1" ht="12.75">
      <c r="A463" s="102" t="s">
        <v>63</v>
      </c>
      <c r="B463" s="22">
        <v>430062.5</v>
      </c>
      <c r="C463" s="31" t="s">
        <v>1</v>
      </c>
      <c r="D463" s="206" t="s">
        <v>605</v>
      </c>
      <c r="E463" s="31" t="s">
        <v>587</v>
      </c>
      <c r="F463" s="34" t="s">
        <v>18</v>
      </c>
      <c r="G463" s="79" t="s">
        <v>1211</v>
      </c>
      <c r="H463" s="46" t="s">
        <v>830</v>
      </c>
      <c r="I463" s="80" t="s">
        <v>2141</v>
      </c>
      <c r="J463" s="26"/>
      <c r="K463" s="151" t="s">
        <v>1363</v>
      </c>
      <c r="L463" s="78" t="e">
        <f t="shared" si="14"/>
        <v>#NAME?</v>
      </c>
      <c r="M463" s="78" t="e">
        <f t="shared" si="15"/>
        <v>#NAME?</v>
      </c>
      <c r="N463" s="37" t="s">
        <v>478</v>
      </c>
      <c r="O463" s="37"/>
      <c r="P463" s="81" t="s">
        <v>1162</v>
      </c>
      <c r="Q463" s="37"/>
      <c r="R463" s="37"/>
      <c r="S463" s="37"/>
      <c r="T463" s="37"/>
      <c r="U463" s="37"/>
      <c r="V463" s="37"/>
      <c r="W463" s="37"/>
      <c r="X463" s="37"/>
      <c r="Y463" s="26"/>
      <c r="Z463" s="21"/>
    </row>
    <row r="464" spans="1:26" s="6" customFormat="1" ht="12.75">
      <c r="A464" s="45" t="s">
        <v>38</v>
      </c>
      <c r="B464" s="22">
        <v>430075</v>
      </c>
      <c r="C464" s="31" t="s">
        <v>1</v>
      </c>
      <c r="D464" s="87" t="s">
        <v>612</v>
      </c>
      <c r="E464" s="31" t="s">
        <v>587</v>
      </c>
      <c r="F464" s="82" t="s">
        <v>190</v>
      </c>
      <c r="G464" s="32" t="s">
        <v>196</v>
      </c>
      <c r="H464" s="37"/>
      <c r="I464" s="29"/>
      <c r="J464" s="81" t="s">
        <v>1663</v>
      </c>
      <c r="K464" s="151" t="s">
        <v>1664</v>
      </c>
      <c r="L464" s="78" t="e">
        <f t="shared" si="14"/>
        <v>#NAME?</v>
      </c>
      <c r="M464" s="78" t="e">
        <f t="shared" si="15"/>
        <v>#NAME?</v>
      </c>
      <c r="N464" s="37" t="s">
        <v>478</v>
      </c>
      <c r="O464" s="26"/>
      <c r="P464" s="81" t="s">
        <v>1661</v>
      </c>
      <c r="Q464" s="26"/>
      <c r="R464" s="26"/>
      <c r="S464" s="26"/>
      <c r="T464" s="26"/>
      <c r="U464" s="26"/>
      <c r="V464" s="26"/>
      <c r="W464" s="26"/>
      <c r="X464" s="26"/>
      <c r="Y464" s="37"/>
      <c r="Z464" s="21"/>
    </row>
    <row r="465" spans="1:25" s="6" customFormat="1" ht="12.75">
      <c r="A465" s="45" t="s">
        <v>0</v>
      </c>
      <c r="B465" s="22">
        <v>430087.5</v>
      </c>
      <c r="C465" s="31" t="s">
        <v>1</v>
      </c>
      <c r="D465" s="206" t="s">
        <v>501</v>
      </c>
      <c r="E465" s="31" t="s">
        <v>587</v>
      </c>
      <c r="F465" s="34" t="s">
        <v>192</v>
      </c>
      <c r="G465" s="103" t="s">
        <v>193</v>
      </c>
      <c r="H465" s="37"/>
      <c r="I465" s="29"/>
      <c r="J465" s="26"/>
      <c r="K465" s="151" t="s">
        <v>2468</v>
      </c>
      <c r="L465" s="78" t="e">
        <f t="shared" si="14"/>
        <v>#NAME?</v>
      </c>
      <c r="M465" s="78" t="e">
        <f t="shared" si="15"/>
        <v>#NAME?</v>
      </c>
      <c r="N465" s="37" t="s">
        <v>478</v>
      </c>
      <c r="O465" s="26"/>
      <c r="P465" s="188" t="s">
        <v>2469</v>
      </c>
      <c r="Q465" s="26"/>
      <c r="R465" s="26"/>
      <c r="S465" s="26"/>
      <c r="T465" s="26"/>
      <c r="U465" s="26"/>
      <c r="V465" s="26"/>
      <c r="W465" s="26"/>
      <c r="X465" s="26"/>
      <c r="Y465" s="26"/>
    </row>
    <row r="466" spans="1:25" s="6" customFormat="1" ht="12.75">
      <c r="A466" s="45" t="s">
        <v>180</v>
      </c>
      <c r="B466" s="22">
        <v>430100</v>
      </c>
      <c r="C466" s="31" t="s">
        <v>1</v>
      </c>
      <c r="D466" s="31" t="s">
        <v>470</v>
      </c>
      <c r="E466" s="31" t="s">
        <v>587</v>
      </c>
      <c r="F466" s="82" t="s">
        <v>216</v>
      </c>
      <c r="G466" s="32" t="s">
        <v>215</v>
      </c>
      <c r="H466" s="37"/>
      <c r="I466" s="29"/>
      <c r="J466" s="26"/>
      <c r="K466" s="151"/>
      <c r="L466" s="78" t="e">
        <f t="shared" si="14"/>
        <v>#NAME?</v>
      </c>
      <c r="M466" s="78" t="e">
        <f t="shared" si="15"/>
        <v>#NAME?</v>
      </c>
      <c r="N466" s="37" t="s">
        <v>478</v>
      </c>
      <c r="O466" s="26"/>
      <c r="P466" s="209" t="s">
        <v>1492</v>
      </c>
      <c r="Q466" s="37"/>
      <c r="R466" s="37"/>
      <c r="S466" s="37"/>
      <c r="T466" s="37"/>
      <c r="U466" s="37"/>
      <c r="V466" s="37"/>
      <c r="W466" s="37"/>
      <c r="X466" s="37"/>
      <c r="Y466" s="26"/>
    </row>
    <row r="467" spans="1:25" s="6" customFormat="1" ht="12.75">
      <c r="A467" s="45" t="s">
        <v>182</v>
      </c>
      <c r="B467" s="22">
        <v>430125</v>
      </c>
      <c r="C467" s="31" t="s">
        <v>1</v>
      </c>
      <c r="D467" s="83" t="s">
        <v>612</v>
      </c>
      <c r="E467" s="31" t="s">
        <v>587</v>
      </c>
      <c r="F467" s="34" t="s">
        <v>20</v>
      </c>
      <c r="G467" s="32" t="s">
        <v>203</v>
      </c>
      <c r="H467" s="37"/>
      <c r="I467" s="29"/>
      <c r="J467" s="26"/>
      <c r="K467" s="151" t="s">
        <v>756</v>
      </c>
      <c r="L467" s="78" t="e">
        <f t="shared" si="14"/>
        <v>#NAME?</v>
      </c>
      <c r="M467" s="78" t="e">
        <f t="shared" si="15"/>
        <v>#NAME?</v>
      </c>
      <c r="N467" s="37" t="s">
        <v>478</v>
      </c>
      <c r="O467" s="37"/>
      <c r="P467" s="81" t="s">
        <v>1163</v>
      </c>
      <c r="Q467" s="26"/>
      <c r="R467" s="26"/>
      <c r="S467" s="26"/>
      <c r="T467" s="26"/>
      <c r="U467" s="26"/>
      <c r="V467" s="26"/>
      <c r="W467" s="26"/>
      <c r="X467" s="26"/>
      <c r="Y467" s="26"/>
    </row>
    <row r="468" spans="1:25" s="6" customFormat="1" ht="12.75">
      <c r="A468" s="160" t="s">
        <v>182</v>
      </c>
      <c r="B468" s="22">
        <v>430125</v>
      </c>
      <c r="C468" s="31" t="s">
        <v>1</v>
      </c>
      <c r="D468" s="24"/>
      <c r="E468" s="87" t="s">
        <v>587</v>
      </c>
      <c r="F468" s="80" t="s">
        <v>210</v>
      </c>
      <c r="G468" s="79" t="s">
        <v>1515</v>
      </c>
      <c r="H468" s="37"/>
      <c r="I468" s="29"/>
      <c r="J468" s="26"/>
      <c r="K468" s="151" t="s">
        <v>1516</v>
      </c>
      <c r="L468" s="78" t="e">
        <f t="shared" si="14"/>
        <v>#NAME?</v>
      </c>
      <c r="M468" s="78" t="e">
        <f t="shared" si="15"/>
        <v>#NAME?</v>
      </c>
      <c r="N468" s="86" t="s">
        <v>478</v>
      </c>
      <c r="O468" s="26"/>
      <c r="P468" s="81" t="s">
        <v>1517</v>
      </c>
      <c r="Q468" s="37"/>
      <c r="R468" s="37"/>
      <c r="S468" s="37"/>
      <c r="T468" s="37"/>
      <c r="U468" s="37"/>
      <c r="V468" s="37"/>
      <c r="W468" s="37"/>
      <c r="X468" s="37"/>
      <c r="Y468" s="37"/>
    </row>
    <row r="469" spans="1:26" s="6" customFormat="1" ht="12.75">
      <c r="A469" s="86" t="s">
        <v>16</v>
      </c>
      <c r="B469" s="22">
        <v>430137.5</v>
      </c>
      <c r="C469" s="31" t="s">
        <v>1</v>
      </c>
      <c r="D469" s="87" t="s">
        <v>612</v>
      </c>
      <c r="E469" s="87" t="s">
        <v>587</v>
      </c>
      <c r="F469" s="80" t="s">
        <v>190</v>
      </c>
      <c r="G469" s="79" t="s">
        <v>1138</v>
      </c>
      <c r="H469" s="37"/>
      <c r="I469" s="29"/>
      <c r="J469" s="26"/>
      <c r="K469" s="151"/>
      <c r="L469" s="78" t="e">
        <f t="shared" si="14"/>
        <v>#NAME?</v>
      </c>
      <c r="M469" s="78" t="e">
        <f t="shared" si="15"/>
        <v>#NAME?</v>
      </c>
      <c r="N469" s="86" t="s">
        <v>478</v>
      </c>
      <c r="O469" s="26"/>
      <c r="P469" s="81" t="s">
        <v>1139</v>
      </c>
      <c r="Q469" s="37"/>
      <c r="R469" s="37"/>
      <c r="S469" s="37"/>
      <c r="T469" s="37"/>
      <c r="U469" s="37"/>
      <c r="V469" s="37"/>
      <c r="W469" s="37"/>
      <c r="X469" s="37"/>
      <c r="Y469" s="26"/>
      <c r="Z469" s="21"/>
    </row>
    <row r="470" spans="1:26" s="6" customFormat="1" ht="12.75">
      <c r="A470" s="45" t="s">
        <v>16</v>
      </c>
      <c r="B470" s="22">
        <v>430137.5</v>
      </c>
      <c r="C470" s="31" t="s">
        <v>1</v>
      </c>
      <c r="D470" s="206" t="s">
        <v>513</v>
      </c>
      <c r="E470" s="31" t="s">
        <v>587</v>
      </c>
      <c r="F470" s="34" t="s">
        <v>18</v>
      </c>
      <c r="G470" s="32" t="s">
        <v>17</v>
      </c>
      <c r="H470" s="46" t="s">
        <v>830</v>
      </c>
      <c r="I470" s="29">
        <v>139071</v>
      </c>
      <c r="J470" s="26"/>
      <c r="K470" s="151" t="s">
        <v>1468</v>
      </c>
      <c r="L470" s="78" t="e">
        <f t="shared" si="14"/>
        <v>#NAME?</v>
      </c>
      <c r="M470" s="78" t="e">
        <f t="shared" si="15"/>
        <v>#NAME?</v>
      </c>
      <c r="N470" s="37" t="s">
        <v>478</v>
      </c>
      <c r="O470" s="37"/>
      <c r="P470" s="81" t="s">
        <v>1757</v>
      </c>
      <c r="Q470" s="26"/>
      <c r="R470" s="26"/>
      <c r="S470" s="26"/>
      <c r="T470" s="26"/>
      <c r="U470" s="26"/>
      <c r="V470" s="26"/>
      <c r="W470" s="26"/>
      <c r="X470" s="26"/>
      <c r="Y470" s="37"/>
      <c r="Z470" s="21"/>
    </row>
    <row r="471" spans="1:25" s="6" customFormat="1" ht="12.75">
      <c r="A471" s="45" t="s">
        <v>4</v>
      </c>
      <c r="B471" s="22">
        <v>430150</v>
      </c>
      <c r="C471" s="31" t="s">
        <v>1</v>
      </c>
      <c r="D471" s="31" t="s">
        <v>470</v>
      </c>
      <c r="E471" s="31" t="s">
        <v>587</v>
      </c>
      <c r="F471" s="34" t="s">
        <v>15</v>
      </c>
      <c r="G471" s="32" t="s">
        <v>183</v>
      </c>
      <c r="H471" s="37"/>
      <c r="I471" s="29"/>
      <c r="J471" s="26"/>
      <c r="K471" s="151" t="s">
        <v>1196</v>
      </c>
      <c r="L471" s="78" t="e">
        <f t="shared" si="14"/>
        <v>#NAME?</v>
      </c>
      <c r="M471" s="78" t="e">
        <f t="shared" si="15"/>
        <v>#NAME?</v>
      </c>
      <c r="N471" s="37" t="s">
        <v>478</v>
      </c>
      <c r="O471" s="37"/>
      <c r="P471" s="209" t="s">
        <v>1492</v>
      </c>
      <c r="Q471" s="37"/>
      <c r="R471" s="37"/>
      <c r="S471" s="37"/>
      <c r="T471" s="37"/>
      <c r="U471" s="37"/>
      <c r="V471" s="37"/>
      <c r="W471" s="37"/>
      <c r="X471" s="37"/>
      <c r="Y471" s="37"/>
    </row>
    <row r="472" spans="1:25" s="6" customFormat="1" ht="12.75">
      <c r="A472" s="45" t="s">
        <v>4</v>
      </c>
      <c r="B472" s="22">
        <v>430150</v>
      </c>
      <c r="C472" s="31" t="s">
        <v>1</v>
      </c>
      <c r="D472" s="206" t="s">
        <v>502</v>
      </c>
      <c r="E472" s="31" t="s">
        <v>587</v>
      </c>
      <c r="F472" s="34" t="s">
        <v>212</v>
      </c>
      <c r="G472" s="103" t="s">
        <v>214</v>
      </c>
      <c r="H472"/>
      <c r="I472" s="43" t="s">
        <v>470</v>
      </c>
      <c r="J472" s="26"/>
      <c r="K472" s="151" t="s">
        <v>1089</v>
      </c>
      <c r="L472" s="78" t="e">
        <f t="shared" si="14"/>
        <v>#NAME?</v>
      </c>
      <c r="M472" s="78" t="e">
        <f t="shared" si="15"/>
        <v>#NAME?</v>
      </c>
      <c r="N472" s="37" t="s">
        <v>478</v>
      </c>
      <c r="O472" s="37"/>
      <c r="P472" s="209" t="s">
        <v>1492</v>
      </c>
      <c r="Q472" s="37"/>
      <c r="R472" s="37"/>
      <c r="S472" s="37"/>
      <c r="T472" s="37"/>
      <c r="U472" s="37"/>
      <c r="V472" s="37"/>
      <c r="W472" s="37"/>
      <c r="X472" s="37"/>
      <c r="Y472" s="37"/>
    </row>
    <row r="473" spans="1:25" s="6" customFormat="1" ht="12.75">
      <c r="A473" s="86" t="s">
        <v>50</v>
      </c>
      <c r="B473" s="22">
        <v>430162.5</v>
      </c>
      <c r="C473" s="31" t="s">
        <v>1</v>
      </c>
      <c r="D473" s="42" t="s">
        <v>528</v>
      </c>
      <c r="E473" s="87" t="s">
        <v>587</v>
      </c>
      <c r="F473" s="80" t="s">
        <v>20</v>
      </c>
      <c r="G473" s="13" t="s">
        <v>207</v>
      </c>
      <c r="H473" s="37"/>
      <c r="I473" s="29"/>
      <c r="J473" s="26"/>
      <c r="K473" s="151" t="s">
        <v>1084</v>
      </c>
      <c r="L473" s="78" t="e">
        <f t="shared" si="14"/>
        <v>#NAME?</v>
      </c>
      <c r="M473" s="78" t="e">
        <f t="shared" si="15"/>
        <v>#NAME?</v>
      </c>
      <c r="N473" s="86" t="s">
        <v>478</v>
      </c>
      <c r="O473" s="26"/>
      <c r="P473" s="81" t="s">
        <v>1498</v>
      </c>
      <c r="Q473" s="37"/>
      <c r="R473" s="37"/>
      <c r="S473" s="37"/>
      <c r="T473" s="37"/>
      <c r="U473" s="37"/>
      <c r="V473" s="37"/>
      <c r="W473" s="37"/>
      <c r="X473" s="37"/>
      <c r="Y473" s="26"/>
    </row>
    <row r="474" spans="1:25" s="6" customFormat="1" ht="12.75">
      <c r="A474" s="32" t="s">
        <v>13</v>
      </c>
      <c r="B474" s="22">
        <v>430175</v>
      </c>
      <c r="C474" s="31" t="s">
        <v>1</v>
      </c>
      <c r="D474" s="8" t="s">
        <v>512</v>
      </c>
      <c r="E474" s="31" t="s">
        <v>587</v>
      </c>
      <c r="F474" s="34" t="s">
        <v>15</v>
      </c>
      <c r="G474" s="13" t="s">
        <v>14</v>
      </c>
      <c r="H474" s="46" t="s">
        <v>830</v>
      </c>
      <c r="I474" s="29">
        <v>293353</v>
      </c>
      <c r="J474" s="26"/>
      <c r="K474" s="151" t="s">
        <v>1195</v>
      </c>
      <c r="L474" s="78" t="e">
        <f t="shared" si="14"/>
        <v>#NAME?</v>
      </c>
      <c r="M474" s="78" t="e">
        <f t="shared" si="15"/>
        <v>#NAME?</v>
      </c>
      <c r="N474" s="37" t="s">
        <v>478</v>
      </c>
      <c r="O474" s="26"/>
      <c r="P474" s="81" t="s">
        <v>1190</v>
      </c>
      <c r="Q474" s="26"/>
      <c r="R474" s="26"/>
      <c r="S474" s="26"/>
      <c r="T474" s="26"/>
      <c r="U474" s="26"/>
      <c r="V474" s="26"/>
      <c r="W474" s="26"/>
      <c r="X474" s="26"/>
      <c r="Y474" s="37"/>
    </row>
    <row r="475" spans="1:25" s="6" customFormat="1" ht="12.75">
      <c r="A475" s="45" t="s">
        <v>76</v>
      </c>
      <c r="B475" s="22">
        <v>430187.5</v>
      </c>
      <c r="C475" s="31" t="s">
        <v>1</v>
      </c>
      <c r="D475" s="83" t="s">
        <v>612</v>
      </c>
      <c r="E475" s="31" t="s">
        <v>587</v>
      </c>
      <c r="F475" s="34" t="s">
        <v>212</v>
      </c>
      <c r="G475" s="32" t="s">
        <v>213</v>
      </c>
      <c r="H475" s="37"/>
      <c r="I475" s="29"/>
      <c r="J475" s="26"/>
      <c r="K475" s="151" t="s">
        <v>780</v>
      </c>
      <c r="L475" s="78" t="e">
        <f t="shared" si="14"/>
        <v>#NAME?</v>
      </c>
      <c r="M475" s="78" t="e">
        <f t="shared" si="15"/>
        <v>#NAME?</v>
      </c>
      <c r="N475" s="37" t="s">
        <v>478</v>
      </c>
      <c r="O475" s="26"/>
      <c r="P475" s="81" t="s">
        <v>1754</v>
      </c>
      <c r="Q475" s="26"/>
      <c r="R475" s="26"/>
      <c r="S475" s="26"/>
      <c r="T475" s="26"/>
      <c r="U475" s="26"/>
      <c r="V475" s="26"/>
      <c r="W475" s="26"/>
      <c r="X475" s="26"/>
      <c r="Y475" s="37"/>
    </row>
    <row r="476" spans="1:25" s="6" customFormat="1" ht="12.75">
      <c r="A476" s="32" t="s">
        <v>21</v>
      </c>
      <c r="B476" s="22">
        <v>430200</v>
      </c>
      <c r="C476" s="31" t="s">
        <v>1</v>
      </c>
      <c r="D476" s="216" t="s">
        <v>1342</v>
      </c>
      <c r="E476" s="31" t="s">
        <v>587</v>
      </c>
      <c r="F476" s="82" t="s">
        <v>216</v>
      </c>
      <c r="G476" s="13" t="s">
        <v>22</v>
      </c>
      <c r="H476" s="46" t="s">
        <v>830</v>
      </c>
      <c r="I476" s="29">
        <v>7723</v>
      </c>
      <c r="J476" s="81" t="s">
        <v>2463</v>
      </c>
      <c r="K476" s="151" t="s">
        <v>1566</v>
      </c>
      <c r="L476" s="78" t="e">
        <f t="shared" si="14"/>
        <v>#NAME?</v>
      </c>
      <c r="M476" s="78" t="e">
        <f t="shared" si="15"/>
        <v>#NAME?</v>
      </c>
      <c r="N476" s="37" t="s">
        <v>478</v>
      </c>
      <c r="O476" s="37"/>
      <c r="P476" s="81" t="s">
        <v>1567</v>
      </c>
      <c r="Q476" s="26"/>
      <c r="R476" s="26"/>
      <c r="S476" s="26"/>
      <c r="T476" s="26"/>
      <c r="U476" s="26"/>
      <c r="V476" s="26"/>
      <c r="W476" s="26"/>
      <c r="X476" s="26"/>
      <c r="Y476" s="26"/>
    </row>
    <row r="477" spans="1:25" s="6" customFormat="1" ht="12.75">
      <c r="A477" s="45" t="s">
        <v>187</v>
      </c>
      <c r="B477" s="22">
        <v>430212.5</v>
      </c>
      <c r="C477" s="31" t="s">
        <v>1</v>
      </c>
      <c r="D477" s="8" t="s">
        <v>507</v>
      </c>
      <c r="E477" s="31" t="s">
        <v>587</v>
      </c>
      <c r="F477" s="34" t="s">
        <v>15</v>
      </c>
      <c r="G477" s="13" t="s">
        <v>14</v>
      </c>
      <c r="H477" s="145" t="s">
        <v>830</v>
      </c>
      <c r="I477" s="80" t="s">
        <v>1692</v>
      </c>
      <c r="J477" s="26" t="s">
        <v>564</v>
      </c>
      <c r="K477" s="151" t="s">
        <v>1192</v>
      </c>
      <c r="L477" s="78" t="e">
        <f t="shared" si="14"/>
        <v>#NAME?</v>
      </c>
      <c r="M477" s="78" t="e">
        <f t="shared" si="15"/>
        <v>#NAME?</v>
      </c>
      <c r="N477" s="37" t="s">
        <v>478</v>
      </c>
      <c r="O477" s="26"/>
      <c r="P477" s="81" t="s">
        <v>1116</v>
      </c>
      <c r="Q477" s="26"/>
      <c r="R477" s="26"/>
      <c r="S477" s="26"/>
      <c r="T477" s="26"/>
      <c r="U477" s="26"/>
      <c r="V477" s="26"/>
      <c r="W477" s="26"/>
      <c r="X477" s="26"/>
      <c r="Y477" s="37"/>
    </row>
    <row r="478" spans="1:26" s="6" customFormat="1" ht="12.75">
      <c r="A478" s="45" t="s">
        <v>26</v>
      </c>
      <c r="B478" s="22">
        <v>430225</v>
      </c>
      <c r="C478" s="31" t="s">
        <v>1</v>
      </c>
      <c r="D478" s="8" t="s">
        <v>512</v>
      </c>
      <c r="E478" s="31" t="s">
        <v>587</v>
      </c>
      <c r="F478" s="34" t="s">
        <v>199</v>
      </c>
      <c r="G478" s="13" t="s">
        <v>201</v>
      </c>
      <c r="H478" s="45"/>
      <c r="I478" s="29"/>
      <c r="J478" s="81" t="s">
        <v>470</v>
      </c>
      <c r="K478" s="151" t="s">
        <v>1331</v>
      </c>
      <c r="L478" s="78" t="e">
        <f t="shared" si="14"/>
        <v>#NAME?</v>
      </c>
      <c r="M478" s="78" t="e">
        <f t="shared" si="15"/>
        <v>#NAME?</v>
      </c>
      <c r="N478" s="37" t="s">
        <v>478</v>
      </c>
      <c r="O478" s="26"/>
      <c r="P478" s="81" t="s">
        <v>1392</v>
      </c>
      <c r="Q478" s="37"/>
      <c r="R478" s="37"/>
      <c r="S478" s="37"/>
      <c r="T478" s="37"/>
      <c r="U478" s="37"/>
      <c r="V478" s="37"/>
      <c r="W478" s="37"/>
      <c r="X478" s="37"/>
      <c r="Y478" s="26"/>
      <c r="Z478" s="21"/>
    </row>
    <row r="479" spans="1:25" s="6" customFormat="1" ht="12.75">
      <c r="A479" s="86" t="s">
        <v>49</v>
      </c>
      <c r="B479" s="22">
        <v>430237.5</v>
      </c>
      <c r="C479" s="31" t="s">
        <v>1</v>
      </c>
      <c r="D479" s="24"/>
      <c r="E479" s="87" t="s">
        <v>587</v>
      </c>
      <c r="F479" s="80" t="s">
        <v>15</v>
      </c>
      <c r="G479" s="79" t="s">
        <v>14</v>
      </c>
      <c r="H479" s="47" t="s">
        <v>829</v>
      </c>
      <c r="I479" s="43" t="s">
        <v>1758</v>
      </c>
      <c r="J479" s="26"/>
      <c r="K479" s="151" t="s">
        <v>1660</v>
      </c>
      <c r="L479" s="78" t="e">
        <f t="shared" si="14"/>
        <v>#NAME?</v>
      </c>
      <c r="M479" s="78" t="e">
        <f t="shared" si="15"/>
        <v>#NAME?</v>
      </c>
      <c r="N479" s="86" t="s">
        <v>478</v>
      </c>
      <c r="O479" s="26"/>
      <c r="P479" s="81" t="s">
        <v>1661</v>
      </c>
      <c r="Q479" s="26"/>
      <c r="R479" s="26"/>
      <c r="S479" s="26"/>
      <c r="T479" s="26"/>
      <c r="U479" s="26"/>
      <c r="V479" s="26"/>
      <c r="W479" s="26"/>
      <c r="X479" s="26"/>
      <c r="Y479" s="26"/>
    </row>
    <row r="480" spans="1:26" s="6" customFormat="1" ht="12.75">
      <c r="A480" s="86" t="s">
        <v>94</v>
      </c>
      <c r="B480" s="22">
        <v>430262.5</v>
      </c>
      <c r="C480" s="31" t="s">
        <v>53</v>
      </c>
      <c r="D480" s="24"/>
      <c r="E480" s="87" t="s">
        <v>587</v>
      </c>
      <c r="F480" s="80" t="s">
        <v>212</v>
      </c>
      <c r="G480" s="79" t="s">
        <v>541</v>
      </c>
      <c r="H480" s="47" t="s">
        <v>829</v>
      </c>
      <c r="I480" s="43" t="s">
        <v>1889</v>
      </c>
      <c r="J480" s="26"/>
      <c r="K480" s="151" t="s">
        <v>1089</v>
      </c>
      <c r="L480" s="78" t="e">
        <f t="shared" si="14"/>
        <v>#NAME?</v>
      </c>
      <c r="M480" s="78" t="e">
        <f t="shared" si="15"/>
        <v>#NAME?</v>
      </c>
      <c r="N480" s="86" t="s">
        <v>478</v>
      </c>
      <c r="O480" s="26"/>
      <c r="P480" s="81" t="s">
        <v>1919</v>
      </c>
      <c r="Q480" s="37"/>
      <c r="R480" s="37"/>
      <c r="S480" s="37"/>
      <c r="T480" s="37"/>
      <c r="U480" s="37"/>
      <c r="V480" s="37"/>
      <c r="W480" s="37"/>
      <c r="X480" s="37"/>
      <c r="Y480" s="37"/>
      <c r="Z480" s="21"/>
    </row>
    <row r="481" spans="1:26" s="6" customFormat="1" ht="12.75">
      <c r="A481" s="86" t="s">
        <v>83</v>
      </c>
      <c r="B481" s="22">
        <v>430300</v>
      </c>
      <c r="C481" s="87" t="s">
        <v>1616</v>
      </c>
      <c r="D481" s="24"/>
      <c r="E481" s="87" t="s">
        <v>587</v>
      </c>
      <c r="F481" s="80" t="s">
        <v>210</v>
      </c>
      <c r="G481" s="79" t="s">
        <v>1798</v>
      </c>
      <c r="H481" s="162" t="s">
        <v>1912</v>
      </c>
      <c r="I481" s="43" t="s">
        <v>2785</v>
      </c>
      <c r="J481" s="26"/>
      <c r="K481" s="151" t="s">
        <v>2263</v>
      </c>
      <c r="L481" s="78" t="e">
        <f t="shared" si="14"/>
        <v>#NAME?</v>
      </c>
      <c r="M481" s="78" t="e">
        <f t="shared" si="15"/>
        <v>#NAME?</v>
      </c>
      <c r="N481" s="86" t="s">
        <v>478</v>
      </c>
      <c r="O481" s="26"/>
      <c r="P481" s="81" t="s">
        <v>1797</v>
      </c>
      <c r="Q481" s="26"/>
      <c r="R481" s="26"/>
      <c r="S481" s="26"/>
      <c r="T481" s="26"/>
      <c r="U481" s="26"/>
      <c r="V481" s="26"/>
      <c r="W481" s="26"/>
      <c r="X481" s="26"/>
      <c r="Y481" s="37"/>
      <c r="Z481" s="21"/>
    </row>
    <row r="482" spans="1:25" ht="12.75">
      <c r="A482" s="86" t="s">
        <v>90</v>
      </c>
      <c r="B482" s="22">
        <v>430325</v>
      </c>
      <c r="C482" s="31" t="s">
        <v>1</v>
      </c>
      <c r="D482" s="42" t="s">
        <v>512</v>
      </c>
      <c r="E482" s="87" t="s">
        <v>587</v>
      </c>
      <c r="F482" s="80" t="s">
        <v>190</v>
      </c>
      <c r="G482" s="13" t="s">
        <v>2415</v>
      </c>
      <c r="H482" s="46" t="s">
        <v>830</v>
      </c>
      <c r="I482" s="80" t="s">
        <v>2470</v>
      </c>
      <c r="K482" s="151" t="s">
        <v>2425</v>
      </c>
      <c r="L482" s="78" t="e">
        <f t="shared" si="14"/>
        <v>#NAME?</v>
      </c>
      <c r="M482" s="78" t="e">
        <f t="shared" si="15"/>
        <v>#NAME?</v>
      </c>
      <c r="N482" s="86" t="s">
        <v>478</v>
      </c>
      <c r="P482" s="81" t="s">
        <v>2424</v>
      </c>
      <c r="Q482" s="37"/>
      <c r="R482" s="37"/>
      <c r="S482" s="37"/>
      <c r="T482" s="37"/>
      <c r="U482" s="37"/>
      <c r="V482" s="37"/>
      <c r="W482" s="37"/>
      <c r="X482" s="37"/>
      <c r="Y482" s="37"/>
    </row>
    <row r="483" spans="1:16" ht="12.75">
      <c r="A483" s="45" t="s">
        <v>86</v>
      </c>
      <c r="B483" s="22">
        <v>430350</v>
      </c>
      <c r="C483" s="31" t="s">
        <v>1</v>
      </c>
      <c r="D483" s="8" t="s">
        <v>528</v>
      </c>
      <c r="E483" s="31" t="s">
        <v>587</v>
      </c>
      <c r="F483" s="34" t="s">
        <v>20</v>
      </c>
      <c r="G483" s="13" t="s">
        <v>19</v>
      </c>
      <c r="H483" s="46" t="s">
        <v>830</v>
      </c>
      <c r="I483" s="29">
        <v>242278</v>
      </c>
      <c r="K483" s="151" t="s">
        <v>874</v>
      </c>
      <c r="L483" s="78" t="e">
        <f t="shared" si="14"/>
        <v>#NAME?</v>
      </c>
      <c r="M483" s="78" t="e">
        <f t="shared" si="15"/>
        <v>#NAME?</v>
      </c>
      <c r="N483" s="37" t="s">
        <v>478</v>
      </c>
      <c r="P483" s="81" t="s">
        <v>1163</v>
      </c>
    </row>
    <row r="484" spans="1:16" ht="12.75">
      <c r="A484" s="86" t="s">
        <v>322</v>
      </c>
      <c r="B484" s="22">
        <v>430425</v>
      </c>
      <c r="C484" s="87" t="s">
        <v>1616</v>
      </c>
      <c r="E484" s="87" t="s">
        <v>587</v>
      </c>
      <c r="F484" s="80" t="s">
        <v>20</v>
      </c>
      <c r="G484" s="79" t="s">
        <v>207</v>
      </c>
      <c r="H484" s="47" t="s">
        <v>829</v>
      </c>
      <c r="I484" s="43" t="s">
        <v>1821</v>
      </c>
      <c r="K484" s="151" t="s">
        <v>875</v>
      </c>
      <c r="L484" s="78" t="e">
        <f t="shared" si="14"/>
        <v>#NAME?</v>
      </c>
      <c r="M484" s="78" t="e">
        <f t="shared" si="15"/>
        <v>#NAME?</v>
      </c>
      <c r="N484" s="86" t="s">
        <v>478</v>
      </c>
      <c r="P484" s="209" t="s">
        <v>1492</v>
      </c>
    </row>
    <row r="485" spans="1:24" ht="12.75">
      <c r="A485" s="86" t="s">
        <v>1514</v>
      </c>
      <c r="B485" s="22">
        <v>430550</v>
      </c>
      <c r="C485" s="87" t="s">
        <v>553</v>
      </c>
      <c r="E485" s="87" t="s">
        <v>587</v>
      </c>
      <c r="F485" s="80" t="s">
        <v>2434</v>
      </c>
      <c r="G485" s="79" t="s">
        <v>2435</v>
      </c>
      <c r="I485" s="43" t="s">
        <v>2436</v>
      </c>
      <c r="K485" s="151" t="s">
        <v>1468</v>
      </c>
      <c r="L485" s="78" t="e">
        <f t="shared" si="14"/>
        <v>#NAME?</v>
      </c>
      <c r="M485" s="78" t="e">
        <f t="shared" si="15"/>
        <v>#NAME?</v>
      </c>
      <c r="N485" s="86" t="s">
        <v>478</v>
      </c>
      <c r="P485" s="81" t="s">
        <v>2331</v>
      </c>
      <c r="Q485" s="37"/>
      <c r="R485" s="37"/>
      <c r="S485" s="37"/>
      <c r="T485" s="37"/>
      <c r="U485" s="37"/>
      <c r="V485" s="37"/>
      <c r="W485" s="37"/>
      <c r="X485" s="37"/>
    </row>
    <row r="486" spans="1:16" ht="12.75">
      <c r="A486" s="86" t="s">
        <v>188</v>
      </c>
      <c r="B486" s="22">
        <v>431225</v>
      </c>
      <c r="C486" s="31" t="s">
        <v>1</v>
      </c>
      <c r="D486" s="42" t="s">
        <v>512</v>
      </c>
      <c r="E486" s="87" t="s">
        <v>587</v>
      </c>
      <c r="F486" s="80" t="s">
        <v>18</v>
      </c>
      <c r="G486" s="13" t="s">
        <v>2455</v>
      </c>
      <c r="K486" s="151" t="s">
        <v>2456</v>
      </c>
      <c r="L486" s="78" t="e">
        <f t="shared" si="14"/>
        <v>#NAME?</v>
      </c>
      <c r="M486" s="78" t="e">
        <f t="shared" si="15"/>
        <v>#NAME?</v>
      </c>
      <c r="N486" s="86" t="s">
        <v>478</v>
      </c>
      <c r="P486" s="81" t="s">
        <v>2454</v>
      </c>
    </row>
    <row r="487" spans="1:24" ht="12.75">
      <c r="A487" s="37" t="s">
        <v>322</v>
      </c>
      <c r="B487" s="22">
        <v>431225</v>
      </c>
      <c r="C487" s="31" t="s">
        <v>1</v>
      </c>
      <c r="E487" s="24" t="s">
        <v>587</v>
      </c>
      <c r="F487" s="80" t="s">
        <v>199</v>
      </c>
      <c r="G487" s="79" t="s">
        <v>2792</v>
      </c>
      <c r="H487" s="162" t="s">
        <v>1912</v>
      </c>
      <c r="I487" s="43" t="s">
        <v>811</v>
      </c>
      <c r="J487" s="81" t="s">
        <v>470</v>
      </c>
      <c r="K487" s="151" t="s">
        <v>1383</v>
      </c>
      <c r="L487" s="78" t="e">
        <f t="shared" si="14"/>
        <v>#NAME?</v>
      </c>
      <c r="M487" s="78" t="e">
        <f t="shared" si="15"/>
        <v>#NAME?</v>
      </c>
      <c r="N487" s="37" t="s">
        <v>478</v>
      </c>
      <c r="P487" s="188" t="s">
        <v>2791</v>
      </c>
      <c r="Q487" s="37"/>
      <c r="R487" s="37"/>
      <c r="S487" s="37"/>
      <c r="T487" s="37"/>
      <c r="U487" s="37"/>
      <c r="V487" s="37"/>
      <c r="W487" s="37"/>
      <c r="X487" s="37"/>
    </row>
    <row r="488" spans="1:16" ht="12.75">
      <c r="A488" s="45" t="s">
        <v>424</v>
      </c>
      <c r="B488" s="22">
        <v>431275</v>
      </c>
      <c r="C488" s="31" t="s">
        <v>1</v>
      </c>
      <c r="D488" s="8" t="s">
        <v>512</v>
      </c>
      <c r="E488" s="31" t="s">
        <v>587</v>
      </c>
      <c r="F488" s="34" t="s">
        <v>199</v>
      </c>
      <c r="G488" s="13" t="s">
        <v>1039</v>
      </c>
      <c r="H488"/>
      <c r="I488" s="43" t="s">
        <v>470</v>
      </c>
      <c r="K488" s="151" t="s">
        <v>1040</v>
      </c>
      <c r="L488" s="78" t="e">
        <f t="shared" si="14"/>
        <v>#NAME?</v>
      </c>
      <c r="M488" s="78" t="e">
        <f t="shared" si="15"/>
        <v>#NAME?</v>
      </c>
      <c r="N488" s="86" t="s">
        <v>478</v>
      </c>
      <c r="O488" s="37"/>
      <c r="P488" s="86" t="s">
        <v>1296</v>
      </c>
    </row>
    <row r="489" spans="1:26" ht="12.75">
      <c r="A489" s="86" t="s">
        <v>2519</v>
      </c>
      <c r="B489" s="22">
        <v>431287.5</v>
      </c>
      <c r="C489" s="31" t="s">
        <v>1</v>
      </c>
      <c r="D489" s="42" t="s">
        <v>512</v>
      </c>
      <c r="E489" s="87" t="s">
        <v>587</v>
      </c>
      <c r="F489" s="80" t="s">
        <v>210</v>
      </c>
      <c r="G489" s="13" t="s">
        <v>2516</v>
      </c>
      <c r="K489" s="151" t="s">
        <v>2517</v>
      </c>
      <c r="L489" s="78" t="e">
        <f t="shared" si="14"/>
        <v>#NAME?</v>
      </c>
      <c r="M489" s="78" t="e">
        <f t="shared" si="15"/>
        <v>#NAME?</v>
      </c>
      <c r="N489" s="86" t="s">
        <v>478</v>
      </c>
      <c r="P489" s="81" t="s">
        <v>2518</v>
      </c>
      <c r="Y489" s="37"/>
      <c r="Z489" s="6"/>
    </row>
    <row r="490" spans="1:16" ht="12.75">
      <c r="A490" s="93" t="s">
        <v>328</v>
      </c>
      <c r="B490" s="22">
        <v>431325</v>
      </c>
      <c r="C490" s="31" t="s">
        <v>1</v>
      </c>
      <c r="D490" s="42" t="s">
        <v>512</v>
      </c>
      <c r="E490" s="87" t="s">
        <v>587</v>
      </c>
      <c r="F490" s="80" t="s">
        <v>20</v>
      </c>
      <c r="G490" s="13" t="s">
        <v>202</v>
      </c>
      <c r="H490" s="145" t="s">
        <v>830</v>
      </c>
      <c r="I490" s="80" t="s">
        <v>1960</v>
      </c>
      <c r="K490" s="151" t="s">
        <v>1084</v>
      </c>
      <c r="L490" s="78" t="e">
        <f t="shared" si="14"/>
        <v>#NAME?</v>
      </c>
      <c r="M490" s="78" t="e">
        <f t="shared" si="15"/>
        <v>#NAME?</v>
      </c>
      <c r="N490" s="86" t="s">
        <v>478</v>
      </c>
      <c r="P490" s="81" t="s">
        <v>1611</v>
      </c>
    </row>
    <row r="491" spans="1:26" ht="12.75">
      <c r="A491" s="45" t="s">
        <v>115</v>
      </c>
      <c r="B491" s="22">
        <v>431350</v>
      </c>
      <c r="C491" s="31" t="s">
        <v>1</v>
      </c>
      <c r="D491" s="8" t="s">
        <v>507</v>
      </c>
      <c r="E491" s="31" t="s">
        <v>587</v>
      </c>
      <c r="F491" s="34" t="s">
        <v>20</v>
      </c>
      <c r="G491" s="13" t="s">
        <v>204</v>
      </c>
      <c r="H491" s="36"/>
      <c r="J491" s="37" t="s">
        <v>566</v>
      </c>
      <c r="K491" s="151" t="s">
        <v>876</v>
      </c>
      <c r="L491" s="78" t="e">
        <f t="shared" si="14"/>
        <v>#NAME?</v>
      </c>
      <c r="M491" s="78" t="e">
        <f t="shared" si="15"/>
        <v>#NAME?</v>
      </c>
      <c r="N491" s="37" t="s">
        <v>478</v>
      </c>
      <c r="P491" s="86" t="s">
        <v>1615</v>
      </c>
      <c r="Q491" s="37"/>
      <c r="R491" s="37"/>
      <c r="S491" s="37"/>
      <c r="T491" s="37"/>
      <c r="U491" s="37"/>
      <c r="V491" s="37"/>
      <c r="W491" s="37"/>
      <c r="X491" s="37"/>
      <c r="Z491" s="6"/>
    </row>
    <row r="492" spans="1:25" ht="12.75">
      <c r="A492" s="102" t="s">
        <v>1320</v>
      </c>
      <c r="B492" s="22">
        <v>431437.5</v>
      </c>
      <c r="C492" s="31" t="s">
        <v>1</v>
      </c>
      <c r="D492" s="31" t="s">
        <v>470</v>
      </c>
      <c r="E492" s="31" t="s">
        <v>587</v>
      </c>
      <c r="F492" s="82" t="s">
        <v>190</v>
      </c>
      <c r="G492" s="32" t="s">
        <v>189</v>
      </c>
      <c r="J492" s="81" t="s">
        <v>470</v>
      </c>
      <c r="K492" s="151" t="s">
        <v>2526</v>
      </c>
      <c r="L492" s="78" t="e">
        <f t="shared" si="14"/>
        <v>#NAME?</v>
      </c>
      <c r="M492" s="78" t="e">
        <f t="shared" si="15"/>
        <v>#NAME?</v>
      </c>
      <c r="N492" s="37" t="s">
        <v>478</v>
      </c>
      <c r="O492" s="37"/>
      <c r="P492" s="81" t="s">
        <v>2525</v>
      </c>
      <c r="Y492" s="37"/>
    </row>
    <row r="493" spans="1:26" ht="12.75">
      <c r="A493" s="45" t="s">
        <v>205</v>
      </c>
      <c r="B493" s="22">
        <v>431450</v>
      </c>
      <c r="C493" s="83" t="s">
        <v>1806</v>
      </c>
      <c r="D493" s="8" t="s">
        <v>512</v>
      </c>
      <c r="E493" s="31" t="s">
        <v>587</v>
      </c>
      <c r="F493" s="34" t="s">
        <v>20</v>
      </c>
      <c r="G493" s="13" t="s">
        <v>207</v>
      </c>
      <c r="H493" s="45"/>
      <c r="K493" s="151" t="s">
        <v>875</v>
      </c>
      <c r="L493" s="78" t="e">
        <f t="shared" si="14"/>
        <v>#NAME?</v>
      </c>
      <c r="M493" s="78" t="e">
        <f t="shared" si="15"/>
        <v>#NAME?</v>
      </c>
      <c r="N493" s="37" t="s">
        <v>478</v>
      </c>
      <c r="O493" s="37"/>
      <c r="P493" s="81" t="s">
        <v>1498</v>
      </c>
      <c r="Z493" s="6"/>
    </row>
    <row r="494" spans="1:26" ht="12.75">
      <c r="A494" s="86" t="s">
        <v>1009</v>
      </c>
      <c r="B494" s="22">
        <v>431550</v>
      </c>
      <c r="C494" s="31" t="s">
        <v>1</v>
      </c>
      <c r="D494" s="44" t="s">
        <v>528</v>
      </c>
      <c r="E494" s="87" t="s">
        <v>587</v>
      </c>
      <c r="F494" s="80" t="s">
        <v>199</v>
      </c>
      <c r="G494" s="13" t="s">
        <v>201</v>
      </c>
      <c r="J494" s="81" t="s">
        <v>566</v>
      </c>
      <c r="K494" s="151" t="s">
        <v>1331</v>
      </c>
      <c r="L494" s="78" t="e">
        <f t="shared" si="14"/>
        <v>#NAME?</v>
      </c>
      <c r="M494" s="78" t="e">
        <f t="shared" si="15"/>
        <v>#NAME?</v>
      </c>
      <c r="N494" s="86" t="s">
        <v>478</v>
      </c>
      <c r="P494" s="81" t="s">
        <v>1356</v>
      </c>
      <c r="Z494" s="6"/>
    </row>
    <row r="495" spans="1:26" ht="12.75">
      <c r="A495" s="86" t="s">
        <v>552</v>
      </c>
      <c r="B495" s="22">
        <v>431587.5</v>
      </c>
      <c r="C495" s="87" t="s">
        <v>2386</v>
      </c>
      <c r="D495" s="42" t="s">
        <v>512</v>
      </c>
      <c r="E495" s="87" t="s">
        <v>587</v>
      </c>
      <c r="F495" s="80" t="s">
        <v>210</v>
      </c>
      <c r="G495" s="13" t="s">
        <v>2381</v>
      </c>
      <c r="H495" s="145" t="s">
        <v>830</v>
      </c>
      <c r="I495" s="80" t="s">
        <v>2383</v>
      </c>
      <c r="J495" s="81" t="s">
        <v>2382</v>
      </c>
      <c r="K495" s="151" t="s">
        <v>2387</v>
      </c>
      <c r="L495" s="78" t="e">
        <f t="shared" si="14"/>
        <v>#NAME?</v>
      </c>
      <c r="M495" s="78" t="e">
        <f t="shared" si="15"/>
        <v>#NAME?</v>
      </c>
      <c r="N495" s="86" t="s">
        <v>478</v>
      </c>
      <c r="P495" s="81" t="s">
        <v>2384</v>
      </c>
      <c r="Y495" s="37"/>
      <c r="Z495" s="6"/>
    </row>
    <row r="496" spans="1:24" ht="12.75">
      <c r="A496" s="45" t="s">
        <v>91</v>
      </c>
      <c r="B496" s="22">
        <v>431850</v>
      </c>
      <c r="C496" s="31" t="s">
        <v>80</v>
      </c>
      <c r="D496" s="31" t="s">
        <v>470</v>
      </c>
      <c r="E496" s="31" t="s">
        <v>587</v>
      </c>
      <c r="F496" s="34" t="s">
        <v>192</v>
      </c>
      <c r="G496" s="32" t="s">
        <v>191</v>
      </c>
      <c r="H496" s="36"/>
      <c r="K496" s="151"/>
      <c r="L496" s="78" t="e">
        <f t="shared" si="14"/>
        <v>#NAME?</v>
      </c>
      <c r="M496" s="78" t="e">
        <f t="shared" si="15"/>
        <v>#NAME?</v>
      </c>
      <c r="N496" s="37" t="s">
        <v>478</v>
      </c>
      <c r="P496" s="209" t="s">
        <v>1492</v>
      </c>
      <c r="Q496" s="37"/>
      <c r="R496" s="37"/>
      <c r="S496" s="37"/>
      <c r="T496" s="37"/>
      <c r="U496" s="37"/>
      <c r="V496" s="37"/>
      <c r="W496" s="37"/>
      <c r="X496" s="37"/>
    </row>
    <row r="497" spans="1:25" ht="12.75">
      <c r="A497" s="86" t="s">
        <v>90</v>
      </c>
      <c r="B497" s="22">
        <v>431925</v>
      </c>
      <c r="C497" s="31" t="s">
        <v>80</v>
      </c>
      <c r="E497" s="87" t="s">
        <v>587</v>
      </c>
      <c r="F497" s="80" t="s">
        <v>20</v>
      </c>
      <c r="G497" s="79" t="s">
        <v>207</v>
      </c>
      <c r="K497" s="151" t="s">
        <v>875</v>
      </c>
      <c r="L497" s="78" t="e">
        <f t="shared" si="14"/>
        <v>#NAME?</v>
      </c>
      <c r="M497" s="78" t="e">
        <f t="shared" si="15"/>
        <v>#NAME?</v>
      </c>
      <c r="N497" s="86" t="s">
        <v>478</v>
      </c>
      <c r="P497" s="81" t="s">
        <v>1609</v>
      </c>
      <c r="Q497" s="37"/>
      <c r="R497" s="37"/>
      <c r="S497" s="37"/>
      <c r="T497" s="37"/>
      <c r="U497" s="37"/>
      <c r="V497" s="37"/>
      <c r="W497" s="37"/>
      <c r="X497" s="37"/>
      <c r="Y497" s="37"/>
    </row>
    <row r="498" spans="1:25" ht="12.75">
      <c r="A498" s="45" t="s">
        <v>86</v>
      </c>
      <c r="B498" s="22">
        <v>431950</v>
      </c>
      <c r="C498" s="31" t="s">
        <v>80</v>
      </c>
      <c r="D498" s="31" t="s">
        <v>470</v>
      </c>
      <c r="E498" s="31" t="s">
        <v>587</v>
      </c>
      <c r="F498" s="34" t="s">
        <v>192</v>
      </c>
      <c r="G498" s="32" t="s">
        <v>193</v>
      </c>
      <c r="K498" s="151"/>
      <c r="L498" s="78" t="e">
        <f t="shared" si="14"/>
        <v>#NAME?</v>
      </c>
      <c r="M498" s="78" t="e">
        <f t="shared" si="15"/>
        <v>#NAME?</v>
      </c>
      <c r="N498" s="37" t="s">
        <v>478</v>
      </c>
      <c r="P498" s="209" t="s">
        <v>1492</v>
      </c>
      <c r="Y498" s="37"/>
    </row>
    <row r="499" spans="1:24" ht="12.75">
      <c r="A499" s="45" t="s">
        <v>122</v>
      </c>
      <c r="B499" s="22">
        <v>431987.5</v>
      </c>
      <c r="C499" s="31" t="s">
        <v>80</v>
      </c>
      <c r="D499" s="8" t="s">
        <v>528</v>
      </c>
      <c r="E499" s="31" t="s">
        <v>587</v>
      </c>
      <c r="F499" s="34" t="s">
        <v>20</v>
      </c>
      <c r="G499" s="13" t="s">
        <v>202</v>
      </c>
      <c r="J499" s="37" t="s">
        <v>566</v>
      </c>
      <c r="K499" s="151" t="s">
        <v>1084</v>
      </c>
      <c r="L499" s="78" t="e">
        <f t="shared" si="14"/>
        <v>#NAME?</v>
      </c>
      <c r="M499" s="78" t="e">
        <f t="shared" si="15"/>
        <v>#NAME?</v>
      </c>
      <c r="N499" s="37" t="s">
        <v>478</v>
      </c>
      <c r="P499" s="86" t="s">
        <v>1293</v>
      </c>
      <c r="Q499" s="37"/>
      <c r="R499" s="37"/>
      <c r="S499" s="37"/>
      <c r="T499" s="37"/>
      <c r="U499" s="37"/>
      <c r="V499" s="37"/>
      <c r="W499" s="37"/>
      <c r="X499" s="37"/>
    </row>
    <row r="500" spans="1:26" ht="12.75">
      <c r="A500" s="86" t="s">
        <v>552</v>
      </c>
      <c r="B500" s="220">
        <v>435450</v>
      </c>
      <c r="C500" s="87" t="s">
        <v>553</v>
      </c>
      <c r="E500" s="87" t="s">
        <v>587</v>
      </c>
      <c r="F500" s="80" t="s">
        <v>199</v>
      </c>
      <c r="G500" s="79" t="s">
        <v>200</v>
      </c>
      <c r="J500" s="81" t="s">
        <v>1330</v>
      </c>
      <c r="K500" s="151" t="s">
        <v>1328</v>
      </c>
      <c r="L500" s="78" t="e">
        <f t="shared" si="14"/>
        <v>#NAME?</v>
      </c>
      <c r="M500" s="78" t="e">
        <f t="shared" si="15"/>
        <v>#NAME?</v>
      </c>
      <c r="N500" s="86" t="s">
        <v>478</v>
      </c>
      <c r="P500" s="209" t="s">
        <v>1492</v>
      </c>
      <c r="Q500" s="37"/>
      <c r="R500" s="37"/>
      <c r="S500" s="37"/>
      <c r="T500" s="37"/>
      <c r="U500" s="37"/>
      <c r="V500" s="37"/>
      <c r="W500" s="37"/>
      <c r="Y500" s="37"/>
      <c r="Z500" s="6"/>
    </row>
    <row r="501" spans="1:26" ht="12.75">
      <c r="A501" s="45" t="s">
        <v>625</v>
      </c>
      <c r="B501" s="22">
        <v>1297200</v>
      </c>
      <c r="C501" s="31" t="s">
        <v>536</v>
      </c>
      <c r="D501" s="31"/>
      <c r="E501" s="31" t="s">
        <v>587</v>
      </c>
      <c r="F501" s="34" t="s">
        <v>190</v>
      </c>
      <c r="G501" s="32" t="s">
        <v>537</v>
      </c>
      <c r="K501" s="151"/>
      <c r="L501" s="78" t="e">
        <f t="shared" si="14"/>
        <v>#NAME?</v>
      </c>
      <c r="M501" s="78" t="e">
        <f t="shared" si="15"/>
        <v>#NAME?</v>
      </c>
      <c r="N501" s="37" t="s">
        <v>478</v>
      </c>
      <c r="O501" s="37"/>
      <c r="P501" s="209" t="s">
        <v>1492</v>
      </c>
      <c r="Q501" s="37"/>
      <c r="R501" s="37"/>
      <c r="S501" s="37"/>
      <c r="T501" s="37"/>
      <c r="U501" s="37"/>
      <c r="V501" s="37"/>
      <c r="W501" s="37"/>
      <c r="X501" s="37"/>
      <c r="Y501" s="37"/>
      <c r="Z501" s="6"/>
    </row>
    <row r="502" spans="1:26" ht="12.75">
      <c r="A502" s="45" t="s">
        <v>627</v>
      </c>
      <c r="B502" s="22">
        <v>1297250</v>
      </c>
      <c r="C502" s="31" t="s">
        <v>536</v>
      </c>
      <c r="D502" s="31"/>
      <c r="E502" s="31" t="s">
        <v>587</v>
      </c>
      <c r="F502" s="34" t="s">
        <v>20</v>
      </c>
      <c r="G502" s="32" t="s">
        <v>539</v>
      </c>
      <c r="K502" s="151" t="s">
        <v>877</v>
      </c>
      <c r="L502" s="78" t="e">
        <f t="shared" si="14"/>
        <v>#NAME?</v>
      </c>
      <c r="M502" s="78" t="e">
        <f t="shared" si="15"/>
        <v>#NAME?</v>
      </c>
      <c r="N502" s="37" t="s">
        <v>478</v>
      </c>
      <c r="P502" s="81" t="s">
        <v>1612</v>
      </c>
      <c r="Y502" s="37"/>
      <c r="Z502" s="6"/>
    </row>
    <row r="503" spans="1:24" ht="12.75">
      <c r="A503" s="45" t="s">
        <v>629</v>
      </c>
      <c r="B503" s="22">
        <v>1297325</v>
      </c>
      <c r="C503" s="31" t="s">
        <v>536</v>
      </c>
      <c r="D503" s="31"/>
      <c r="E503" s="31" t="s">
        <v>587</v>
      </c>
      <c r="F503" s="34" t="s">
        <v>212</v>
      </c>
      <c r="G503" s="32" t="s">
        <v>541</v>
      </c>
      <c r="K503" s="151" t="s">
        <v>1089</v>
      </c>
      <c r="L503" s="78" t="e">
        <f t="shared" si="14"/>
        <v>#NAME?</v>
      </c>
      <c r="M503" s="78" t="e">
        <f t="shared" si="15"/>
        <v>#NAME?</v>
      </c>
      <c r="N503" s="37" t="s">
        <v>478</v>
      </c>
      <c r="O503" s="37"/>
      <c r="P503" s="209" t="s">
        <v>1492</v>
      </c>
      <c r="Q503" s="37"/>
      <c r="R503" s="37"/>
      <c r="S503" s="37"/>
      <c r="T503" s="37"/>
      <c r="U503" s="37"/>
      <c r="V503" s="37"/>
      <c r="W503" s="37"/>
      <c r="X503" s="37"/>
    </row>
    <row r="504" spans="1:26" ht="12.75">
      <c r="A504" s="45" t="s">
        <v>631</v>
      </c>
      <c r="B504" s="22">
        <v>1297450</v>
      </c>
      <c r="C504" s="31" t="s">
        <v>536</v>
      </c>
      <c r="D504" s="31"/>
      <c r="E504" s="31" t="s">
        <v>587</v>
      </c>
      <c r="F504" s="34" t="s">
        <v>190</v>
      </c>
      <c r="G504" s="32" t="s">
        <v>189</v>
      </c>
      <c r="H504" s="45"/>
      <c r="K504" s="151"/>
      <c r="L504" s="78" t="e">
        <f t="shared" si="14"/>
        <v>#NAME?</v>
      </c>
      <c r="M504" s="78" t="e">
        <f t="shared" si="15"/>
        <v>#NAME?</v>
      </c>
      <c r="N504" s="37" t="s">
        <v>478</v>
      </c>
      <c r="P504" s="209" t="s">
        <v>1492</v>
      </c>
      <c r="Z504" s="42"/>
    </row>
    <row r="505" spans="1:26" ht="12.75">
      <c r="A505" s="45" t="s">
        <v>632</v>
      </c>
      <c r="B505" s="22">
        <v>1297475</v>
      </c>
      <c r="C505" s="31" t="s">
        <v>536</v>
      </c>
      <c r="D505" s="31"/>
      <c r="E505" s="31" t="s">
        <v>587</v>
      </c>
      <c r="F505" s="34" t="s">
        <v>20</v>
      </c>
      <c r="G505" s="32" t="s">
        <v>19</v>
      </c>
      <c r="K505" s="151" t="s">
        <v>874</v>
      </c>
      <c r="L505" s="78" t="e">
        <f t="shared" si="14"/>
        <v>#NAME?</v>
      </c>
      <c r="M505" s="78" t="e">
        <f t="shared" si="15"/>
        <v>#NAME?</v>
      </c>
      <c r="N505" s="37" t="s">
        <v>478</v>
      </c>
      <c r="P505" s="86" t="s">
        <v>1208</v>
      </c>
      <c r="Z505" s="6"/>
    </row>
    <row r="506" spans="1:25" ht="12.75">
      <c r="A506" s="86" t="s">
        <v>23</v>
      </c>
      <c r="B506" s="22">
        <v>1297950</v>
      </c>
      <c r="C506" s="87" t="s">
        <v>2407</v>
      </c>
      <c r="E506" s="87" t="s">
        <v>587</v>
      </c>
      <c r="F506" s="80" t="s">
        <v>20</v>
      </c>
      <c r="G506" s="79" t="s">
        <v>207</v>
      </c>
      <c r="K506" s="151" t="s">
        <v>1084</v>
      </c>
      <c r="L506" s="78" t="e">
        <f t="shared" si="14"/>
        <v>#NAME?</v>
      </c>
      <c r="M506" s="78" t="e">
        <f t="shared" si="15"/>
        <v>#NAME?</v>
      </c>
      <c r="N506" s="86" t="s">
        <v>478</v>
      </c>
      <c r="P506" s="209" t="s">
        <v>1492</v>
      </c>
      <c r="Y506" s="37"/>
    </row>
    <row r="507" spans="1:26" ht="12.75">
      <c r="A507" s="37" t="s">
        <v>532</v>
      </c>
      <c r="B507" s="22">
        <v>50420</v>
      </c>
      <c r="C507" s="83" t="s">
        <v>1345</v>
      </c>
      <c r="E507" s="24" t="s">
        <v>453</v>
      </c>
      <c r="F507" s="29" t="s">
        <v>384</v>
      </c>
      <c r="G507" s="79" t="s">
        <v>805</v>
      </c>
      <c r="K507" s="151" t="s">
        <v>1893</v>
      </c>
      <c r="L507" s="78" t="e">
        <f t="shared" si="14"/>
        <v>#NAME?</v>
      </c>
      <c r="M507" s="78" t="e">
        <f t="shared" si="15"/>
        <v>#NAME?</v>
      </c>
      <c r="N507" s="37" t="s">
        <v>479</v>
      </c>
      <c r="O507" s="37"/>
      <c r="P507" s="81" t="s">
        <v>1234</v>
      </c>
      <c r="Z507" s="6"/>
    </row>
    <row r="508" spans="1:26" ht="12.75">
      <c r="A508" s="45" t="s">
        <v>552</v>
      </c>
      <c r="B508" s="22">
        <v>50530</v>
      </c>
      <c r="C508" s="31" t="s">
        <v>553</v>
      </c>
      <c r="D508" s="31"/>
      <c r="E508" s="31" t="s">
        <v>453</v>
      </c>
      <c r="F508" s="34" t="s">
        <v>65</v>
      </c>
      <c r="G508" s="32" t="s">
        <v>579</v>
      </c>
      <c r="H508" s="45"/>
      <c r="J508" s="26" t="s">
        <v>578</v>
      </c>
      <c r="K508" s="151" t="s">
        <v>1044</v>
      </c>
      <c r="L508" s="78" t="e">
        <f t="shared" si="14"/>
        <v>#NAME?</v>
      </c>
      <c r="M508" s="78" t="e">
        <f t="shared" si="15"/>
        <v>#NAME?</v>
      </c>
      <c r="N508" s="37" t="s">
        <v>479</v>
      </c>
      <c r="P508" s="81" t="s">
        <v>1538</v>
      </c>
      <c r="Y508" s="37"/>
      <c r="Z508" s="6"/>
    </row>
    <row r="509" spans="1:25" ht="12.75">
      <c r="A509" s="37" t="s">
        <v>599</v>
      </c>
      <c r="B509" s="22">
        <v>50530</v>
      </c>
      <c r="C509" s="24">
        <v>0</v>
      </c>
      <c r="E509" s="24" t="s">
        <v>453</v>
      </c>
      <c r="F509" s="29" t="s">
        <v>65</v>
      </c>
      <c r="G509" s="32" t="s">
        <v>64</v>
      </c>
      <c r="H509" s="46" t="s">
        <v>830</v>
      </c>
      <c r="I509" s="29">
        <v>336372</v>
      </c>
      <c r="K509" s="151" t="s">
        <v>1043</v>
      </c>
      <c r="L509" s="78" t="e">
        <f t="shared" si="14"/>
        <v>#NAME?</v>
      </c>
      <c r="M509" s="78" t="e">
        <f t="shared" si="15"/>
        <v>#NAME?</v>
      </c>
      <c r="N509" s="37" t="s">
        <v>479</v>
      </c>
      <c r="P509" s="209" t="s">
        <v>1492</v>
      </c>
      <c r="Y509" s="37"/>
    </row>
    <row r="510" spans="1:25" ht="12.75">
      <c r="A510" s="45" t="s">
        <v>552</v>
      </c>
      <c r="B510" s="22">
        <v>50530</v>
      </c>
      <c r="C510" s="31" t="s">
        <v>553</v>
      </c>
      <c r="D510" s="31"/>
      <c r="E510" s="31" t="s">
        <v>453</v>
      </c>
      <c r="F510" s="34" t="s">
        <v>65</v>
      </c>
      <c r="G510" s="32" t="s">
        <v>64</v>
      </c>
      <c r="J510" s="26" t="s">
        <v>578</v>
      </c>
      <c r="K510" s="151" t="s">
        <v>1043</v>
      </c>
      <c r="L510" s="78" t="e">
        <f t="shared" si="14"/>
        <v>#NAME?</v>
      </c>
      <c r="M510" s="78" t="e">
        <f t="shared" si="15"/>
        <v>#NAME?</v>
      </c>
      <c r="N510" s="37" t="s">
        <v>479</v>
      </c>
      <c r="P510" s="209" t="s">
        <v>1492</v>
      </c>
      <c r="Y510" s="37"/>
    </row>
    <row r="511" spans="1:25" ht="12.75">
      <c r="A511" s="45" t="s">
        <v>552</v>
      </c>
      <c r="B511" s="22">
        <v>144562.5</v>
      </c>
      <c r="C511" s="31" t="s">
        <v>553</v>
      </c>
      <c r="D511" s="42" t="s">
        <v>514</v>
      </c>
      <c r="E511" s="31" t="s">
        <v>453</v>
      </c>
      <c r="F511" s="34" t="s">
        <v>393</v>
      </c>
      <c r="G511" s="13" t="s">
        <v>618</v>
      </c>
      <c r="H511" s="46" t="s">
        <v>830</v>
      </c>
      <c r="I511" s="80" t="s">
        <v>2632</v>
      </c>
      <c r="J511" s="26" t="s">
        <v>581</v>
      </c>
      <c r="K511" s="151" t="s">
        <v>866</v>
      </c>
      <c r="L511" s="78" t="e">
        <f t="shared" si="14"/>
        <v>#NAME?</v>
      </c>
      <c r="M511" s="78" t="e">
        <f t="shared" si="15"/>
        <v>#NAME?</v>
      </c>
      <c r="N511" s="37" t="s">
        <v>479</v>
      </c>
      <c r="O511" s="37"/>
      <c r="P511" s="86" t="s">
        <v>1815</v>
      </c>
      <c r="Q511" s="37"/>
      <c r="R511" s="37"/>
      <c r="S511" s="37"/>
      <c r="T511" s="37"/>
      <c r="U511" s="37"/>
      <c r="V511" s="37"/>
      <c r="W511" s="37"/>
      <c r="X511" s="37"/>
      <c r="Y511" s="37"/>
    </row>
    <row r="512" spans="1:16" ht="12.75">
      <c r="A512" s="86" t="s">
        <v>1514</v>
      </c>
      <c r="B512" s="22">
        <v>144675</v>
      </c>
      <c r="C512" s="87" t="s">
        <v>553</v>
      </c>
      <c r="E512" s="87" t="s">
        <v>453</v>
      </c>
      <c r="F512" s="80" t="s">
        <v>130</v>
      </c>
      <c r="G512" s="79" t="s">
        <v>2332</v>
      </c>
      <c r="H512" s="47" t="s">
        <v>829</v>
      </c>
      <c r="I512" s="43" t="s">
        <v>2333</v>
      </c>
      <c r="K512" s="151" t="s">
        <v>2334</v>
      </c>
      <c r="L512" s="78" t="e">
        <f t="shared" si="14"/>
        <v>#NAME?</v>
      </c>
      <c r="M512" s="78" t="e">
        <f t="shared" si="15"/>
        <v>#NAME?</v>
      </c>
      <c r="N512" s="86" t="s">
        <v>479</v>
      </c>
      <c r="P512" s="81" t="s">
        <v>2331</v>
      </c>
    </row>
    <row r="513" spans="1:25" ht="12.75">
      <c r="A513" s="86" t="s">
        <v>246</v>
      </c>
      <c r="B513" s="22">
        <v>144862.5</v>
      </c>
      <c r="C513" s="82" t="s">
        <v>1433</v>
      </c>
      <c r="E513" s="31" t="s">
        <v>453</v>
      </c>
      <c r="F513" s="34" t="s">
        <v>69</v>
      </c>
      <c r="G513" s="32" t="s">
        <v>388</v>
      </c>
      <c r="H513" s="47" t="s">
        <v>829</v>
      </c>
      <c r="I513" s="43" t="s">
        <v>545</v>
      </c>
      <c r="J513" s="86" t="s">
        <v>470</v>
      </c>
      <c r="K513" s="151" t="s">
        <v>2264</v>
      </c>
      <c r="L513" s="78" t="e">
        <f t="shared" si="14"/>
        <v>#NAME?</v>
      </c>
      <c r="M513" s="78" t="e">
        <f t="shared" si="15"/>
        <v>#NAME?</v>
      </c>
      <c r="N513" s="37" t="s">
        <v>479</v>
      </c>
      <c r="O513" s="37"/>
      <c r="P513" s="209" t="s">
        <v>1492</v>
      </c>
      <c r="Y513" s="37"/>
    </row>
    <row r="514" spans="1:26" ht="12.75">
      <c r="A514" s="86" t="s">
        <v>1514</v>
      </c>
      <c r="B514" s="22">
        <v>144912.5</v>
      </c>
      <c r="C514" s="87" t="s">
        <v>553</v>
      </c>
      <c r="E514" s="87" t="s">
        <v>453</v>
      </c>
      <c r="F514" s="80" t="s">
        <v>393</v>
      </c>
      <c r="G514" s="79" t="s">
        <v>1813</v>
      </c>
      <c r="H514" s="162" t="s">
        <v>2087</v>
      </c>
      <c r="I514" s="43" t="s">
        <v>2300</v>
      </c>
      <c r="J514" s="81" t="s">
        <v>581</v>
      </c>
      <c r="K514" s="151" t="s">
        <v>2301</v>
      </c>
      <c r="L514" s="78" t="e">
        <f aca="true" t="shared" si="16" ref="L514:L577">KmHomeLoc2DxLoc(PontiHomeLoc,K514)</f>
        <v>#NAME?</v>
      </c>
      <c r="M514" s="78" t="e">
        <f aca="true" t="shared" si="17" ref="M514:M577">BearingHomeLoc2DxLoc(PontiHomeLoc,K514)</f>
        <v>#NAME?</v>
      </c>
      <c r="N514" s="86" t="s">
        <v>479</v>
      </c>
      <c r="P514" s="81" t="s">
        <v>2302</v>
      </c>
      <c r="Z514" s="6"/>
    </row>
    <row r="515" spans="1:16" ht="12.75">
      <c r="A515" s="86" t="s">
        <v>1514</v>
      </c>
      <c r="B515" s="22">
        <v>144925</v>
      </c>
      <c r="C515" s="87" t="s">
        <v>553</v>
      </c>
      <c r="E515" s="87" t="s">
        <v>453</v>
      </c>
      <c r="F515" s="80" t="s">
        <v>65</v>
      </c>
      <c r="G515" s="79" t="s">
        <v>1897</v>
      </c>
      <c r="H515" s="47" t="s">
        <v>829</v>
      </c>
      <c r="I515" s="43" t="s">
        <v>1937</v>
      </c>
      <c r="K515" s="151" t="s">
        <v>2228</v>
      </c>
      <c r="L515" s="78" t="e">
        <f t="shared" si="16"/>
        <v>#NAME?</v>
      </c>
      <c r="M515" s="78" t="e">
        <f t="shared" si="17"/>
        <v>#NAME?</v>
      </c>
      <c r="N515" s="86" t="s">
        <v>479</v>
      </c>
      <c r="P515" s="81" t="s">
        <v>2502</v>
      </c>
    </row>
    <row r="516" spans="1:26" ht="12.75">
      <c r="A516" s="32" t="s">
        <v>246</v>
      </c>
      <c r="B516" s="33">
        <v>145587.5</v>
      </c>
      <c r="C516" s="82" t="s">
        <v>1344</v>
      </c>
      <c r="D516" s="34" t="s">
        <v>470</v>
      </c>
      <c r="E516" s="34" t="s">
        <v>453</v>
      </c>
      <c r="F516" s="34" t="s">
        <v>384</v>
      </c>
      <c r="G516" s="79" t="s">
        <v>616</v>
      </c>
      <c r="J516" s="86" t="s">
        <v>1536</v>
      </c>
      <c r="K516" s="151" t="s">
        <v>1125</v>
      </c>
      <c r="L516" s="78" t="e">
        <f t="shared" si="16"/>
        <v>#NAME?</v>
      </c>
      <c r="M516" s="78" t="e">
        <f t="shared" si="17"/>
        <v>#NAME?</v>
      </c>
      <c r="N516" s="37" t="s">
        <v>479</v>
      </c>
      <c r="P516" s="86" t="s">
        <v>1234</v>
      </c>
      <c r="Z516" s="6"/>
    </row>
    <row r="517" spans="1:16" ht="12.75">
      <c r="A517" s="32" t="s">
        <v>33</v>
      </c>
      <c r="B517" s="33">
        <v>145600</v>
      </c>
      <c r="C517" s="82" t="s">
        <v>1344</v>
      </c>
      <c r="D517" s="82" t="s">
        <v>612</v>
      </c>
      <c r="E517" s="34" t="s">
        <v>453</v>
      </c>
      <c r="F517" s="34" t="s">
        <v>387</v>
      </c>
      <c r="G517" s="32" t="s">
        <v>386</v>
      </c>
      <c r="J517" s="37"/>
      <c r="K517" s="151" t="s">
        <v>1884</v>
      </c>
      <c r="L517" s="78" t="e">
        <f t="shared" si="16"/>
        <v>#NAME?</v>
      </c>
      <c r="M517" s="78" t="e">
        <f t="shared" si="17"/>
        <v>#NAME?</v>
      </c>
      <c r="N517" s="37" t="s">
        <v>479</v>
      </c>
      <c r="P517" s="81" t="s">
        <v>1885</v>
      </c>
    </row>
    <row r="518" spans="1:26" ht="12.75">
      <c r="A518" s="32" t="s">
        <v>172</v>
      </c>
      <c r="B518" s="33">
        <v>145612.5</v>
      </c>
      <c r="C518" s="82" t="s">
        <v>1344</v>
      </c>
      <c r="D518" s="34" t="s">
        <v>470</v>
      </c>
      <c r="E518" s="34" t="s">
        <v>453</v>
      </c>
      <c r="F518" s="34" t="s">
        <v>383</v>
      </c>
      <c r="G518" s="32" t="s">
        <v>382</v>
      </c>
      <c r="H518" s="45"/>
      <c r="J518" s="37"/>
      <c r="K518" s="151"/>
      <c r="L518" s="78" t="e">
        <f t="shared" si="16"/>
        <v>#NAME?</v>
      </c>
      <c r="M518" s="78" t="e">
        <f t="shared" si="17"/>
        <v>#NAME?</v>
      </c>
      <c r="N518" s="37" t="s">
        <v>479</v>
      </c>
      <c r="O518" s="37"/>
      <c r="P518" s="81" t="s">
        <v>1210</v>
      </c>
      <c r="Q518" s="37"/>
      <c r="R518" s="37"/>
      <c r="S518" s="37"/>
      <c r="T518" s="37"/>
      <c r="U518" s="37"/>
      <c r="V518" s="37"/>
      <c r="W518" s="37"/>
      <c r="X518" s="37"/>
      <c r="Z518" s="6"/>
    </row>
    <row r="519" spans="1:26" ht="12.75">
      <c r="A519" s="32" t="s">
        <v>29</v>
      </c>
      <c r="B519" s="33">
        <v>145625</v>
      </c>
      <c r="C519" s="82" t="s">
        <v>1344</v>
      </c>
      <c r="D519" s="34" t="s">
        <v>470</v>
      </c>
      <c r="E519" s="34" t="s">
        <v>453</v>
      </c>
      <c r="F519" s="34" t="s">
        <v>67</v>
      </c>
      <c r="G519" s="32" t="s">
        <v>66</v>
      </c>
      <c r="H519" s="32"/>
      <c r="K519" s="151"/>
      <c r="L519" s="78" t="e">
        <f t="shared" si="16"/>
        <v>#NAME?</v>
      </c>
      <c r="M519" s="78" t="e">
        <f t="shared" si="17"/>
        <v>#NAME?</v>
      </c>
      <c r="N519" s="37" t="s">
        <v>479</v>
      </c>
      <c r="O519" s="37"/>
      <c r="P519" s="209" t="s">
        <v>1492</v>
      </c>
      <c r="Y519" s="37"/>
      <c r="Z519" s="6"/>
    </row>
    <row r="520" spans="1:25" ht="12.75">
      <c r="A520" s="86" t="s">
        <v>29</v>
      </c>
      <c r="B520" s="22">
        <v>145625</v>
      </c>
      <c r="C520" s="82" t="s">
        <v>1344</v>
      </c>
      <c r="E520" s="87" t="s">
        <v>453</v>
      </c>
      <c r="F520" s="80" t="s">
        <v>393</v>
      </c>
      <c r="G520" s="79" t="s">
        <v>1813</v>
      </c>
      <c r="J520" s="81" t="s">
        <v>581</v>
      </c>
      <c r="K520" s="151" t="s">
        <v>866</v>
      </c>
      <c r="L520" s="78" t="e">
        <f t="shared" si="16"/>
        <v>#NAME?</v>
      </c>
      <c r="M520" s="78" t="e">
        <f t="shared" si="17"/>
        <v>#NAME?</v>
      </c>
      <c r="N520" s="86" t="s">
        <v>479</v>
      </c>
      <c r="P520" s="81" t="s">
        <v>1814</v>
      </c>
      <c r="Y520" s="37"/>
    </row>
    <row r="521" spans="1:16" ht="12.75">
      <c r="A521" s="86" t="s">
        <v>141</v>
      </c>
      <c r="B521" s="22">
        <v>145637.5</v>
      </c>
      <c r="C521" s="82" t="s">
        <v>1344</v>
      </c>
      <c r="E521" s="87" t="s">
        <v>453</v>
      </c>
      <c r="F521" s="80" t="s">
        <v>383</v>
      </c>
      <c r="G521" s="103" t="s">
        <v>1117</v>
      </c>
      <c r="H521" s="162" t="s">
        <v>1902</v>
      </c>
      <c r="I521" s="168" t="s">
        <v>1742</v>
      </c>
      <c r="K521" s="151" t="s">
        <v>1124</v>
      </c>
      <c r="L521" s="78" t="e">
        <f t="shared" si="16"/>
        <v>#NAME?</v>
      </c>
      <c r="M521" s="78" t="e">
        <f t="shared" si="17"/>
        <v>#NAME?</v>
      </c>
      <c r="N521" s="86" t="s">
        <v>479</v>
      </c>
      <c r="P521" s="81" t="s">
        <v>1115</v>
      </c>
    </row>
    <row r="522" spans="1:16" ht="12.75">
      <c r="A522" s="191" t="s">
        <v>141</v>
      </c>
      <c r="B522" s="33">
        <v>145637.5</v>
      </c>
      <c r="C522" s="82" t="s">
        <v>1344</v>
      </c>
      <c r="D522" s="44" t="s">
        <v>470</v>
      </c>
      <c r="E522" s="34" t="s">
        <v>453</v>
      </c>
      <c r="F522" s="34" t="s">
        <v>69</v>
      </c>
      <c r="G522" s="79" t="s">
        <v>1544</v>
      </c>
      <c r="H522" s="93" t="s">
        <v>470</v>
      </c>
      <c r="I522" s="80" t="s">
        <v>470</v>
      </c>
      <c r="K522" s="151" t="s">
        <v>865</v>
      </c>
      <c r="L522" s="78" t="e">
        <f t="shared" si="16"/>
        <v>#NAME?</v>
      </c>
      <c r="M522" s="78" t="e">
        <f t="shared" si="17"/>
        <v>#NAME?</v>
      </c>
      <c r="N522" s="37" t="s">
        <v>479</v>
      </c>
      <c r="O522" s="37"/>
      <c r="P522" s="86" t="s">
        <v>1540</v>
      </c>
    </row>
    <row r="523" spans="1:26" ht="12.75">
      <c r="A523" s="32" t="s">
        <v>44</v>
      </c>
      <c r="B523" s="33">
        <v>145650</v>
      </c>
      <c r="C523" s="82" t="s">
        <v>1344</v>
      </c>
      <c r="D523" s="82" t="s">
        <v>612</v>
      </c>
      <c r="E523" s="34" t="s">
        <v>453</v>
      </c>
      <c r="F523" s="34" t="s">
        <v>384</v>
      </c>
      <c r="G523" s="32" t="s">
        <v>616</v>
      </c>
      <c r="J523" s="37"/>
      <c r="K523" s="151"/>
      <c r="L523" s="78" t="e">
        <f t="shared" si="16"/>
        <v>#NAME?</v>
      </c>
      <c r="M523" s="78" t="e">
        <f t="shared" si="17"/>
        <v>#NAME?</v>
      </c>
      <c r="N523" s="37" t="s">
        <v>479</v>
      </c>
      <c r="P523" s="209" t="s">
        <v>1492</v>
      </c>
      <c r="Q523" s="37"/>
      <c r="R523" s="37"/>
      <c r="S523" s="37"/>
      <c r="T523" s="37"/>
      <c r="U523" s="37"/>
      <c r="V523" s="37"/>
      <c r="W523" s="37"/>
      <c r="X523" s="37"/>
      <c r="Y523" s="37"/>
      <c r="Z523" s="6"/>
    </row>
    <row r="524" spans="1:26" ht="12.75">
      <c r="A524" s="32" t="s">
        <v>135</v>
      </c>
      <c r="B524" s="33">
        <v>145675</v>
      </c>
      <c r="C524" s="82" t="s">
        <v>1344</v>
      </c>
      <c r="D524" s="82" t="s">
        <v>612</v>
      </c>
      <c r="E524" s="34" t="s">
        <v>453</v>
      </c>
      <c r="F524" s="34" t="s">
        <v>384</v>
      </c>
      <c r="G524" s="32" t="s">
        <v>385</v>
      </c>
      <c r="H524" s="45"/>
      <c r="J524" s="37"/>
      <c r="K524" s="151" t="s">
        <v>1779</v>
      </c>
      <c r="L524" s="78" t="e">
        <f t="shared" si="16"/>
        <v>#NAME?</v>
      </c>
      <c r="M524" s="78" t="e">
        <f t="shared" si="17"/>
        <v>#NAME?</v>
      </c>
      <c r="N524" s="37" t="s">
        <v>479</v>
      </c>
      <c r="O524" s="37"/>
      <c r="P524" s="81" t="s">
        <v>1780</v>
      </c>
      <c r="Q524" s="37"/>
      <c r="R524" s="37"/>
      <c r="S524" s="37"/>
      <c r="T524" s="37"/>
      <c r="U524" s="37"/>
      <c r="V524" s="37"/>
      <c r="W524" s="37"/>
      <c r="X524" s="37"/>
      <c r="Y524" s="37"/>
      <c r="Z524" s="6"/>
    </row>
    <row r="525" spans="1:24" ht="12.75">
      <c r="A525" s="86" t="s">
        <v>7</v>
      </c>
      <c r="B525" s="22">
        <v>145687.5</v>
      </c>
      <c r="C525" s="82" t="s">
        <v>1344</v>
      </c>
      <c r="D525" s="42" t="s">
        <v>514</v>
      </c>
      <c r="E525" s="87" t="s">
        <v>453</v>
      </c>
      <c r="F525" s="80" t="s">
        <v>69</v>
      </c>
      <c r="G525" s="79" t="s">
        <v>390</v>
      </c>
      <c r="K525" s="151" t="s">
        <v>865</v>
      </c>
      <c r="L525" s="78" t="e">
        <f t="shared" si="16"/>
        <v>#NAME?</v>
      </c>
      <c r="M525" s="78" t="e">
        <f t="shared" si="17"/>
        <v>#NAME?</v>
      </c>
      <c r="N525" s="86" t="s">
        <v>479</v>
      </c>
      <c r="P525" s="81" t="s">
        <v>2010</v>
      </c>
      <c r="Q525" s="37"/>
      <c r="R525" s="37"/>
      <c r="S525" s="37"/>
      <c r="T525" s="37"/>
      <c r="U525" s="37"/>
      <c r="V525" s="37"/>
      <c r="W525" s="37"/>
      <c r="X525" s="37"/>
    </row>
    <row r="526" spans="1:26" ht="12.75">
      <c r="A526" s="32" t="s">
        <v>60</v>
      </c>
      <c r="B526" s="33">
        <v>145700</v>
      </c>
      <c r="C526" s="82" t="s">
        <v>1344</v>
      </c>
      <c r="D526" s="34" t="s">
        <v>470</v>
      </c>
      <c r="E526" s="34" t="s">
        <v>453</v>
      </c>
      <c r="F526" s="34" t="s">
        <v>392</v>
      </c>
      <c r="G526" s="79" t="s">
        <v>2681</v>
      </c>
      <c r="J526" s="37"/>
      <c r="K526" s="151" t="s">
        <v>2680</v>
      </c>
      <c r="L526" s="78" t="e">
        <f t="shared" si="16"/>
        <v>#NAME?</v>
      </c>
      <c r="M526" s="78" t="e">
        <f t="shared" si="17"/>
        <v>#NAME?</v>
      </c>
      <c r="N526" s="37" t="s">
        <v>479</v>
      </c>
      <c r="P526" s="81" t="s">
        <v>2693</v>
      </c>
      <c r="Z526" s="6"/>
    </row>
    <row r="527" spans="1:16" ht="12.75">
      <c r="A527" s="86" t="s">
        <v>136</v>
      </c>
      <c r="B527" s="22">
        <v>145712.5</v>
      </c>
      <c r="C527" s="82" t="s">
        <v>1344</v>
      </c>
      <c r="E527" s="87" t="s">
        <v>453</v>
      </c>
      <c r="F527" s="80" t="s">
        <v>384</v>
      </c>
      <c r="G527" s="79" t="s">
        <v>805</v>
      </c>
      <c r="H527" s="162" t="s">
        <v>1902</v>
      </c>
      <c r="I527" s="43" t="s">
        <v>1782</v>
      </c>
      <c r="K527" s="151" t="s">
        <v>1893</v>
      </c>
      <c r="L527" s="78" t="e">
        <f t="shared" si="16"/>
        <v>#NAME?</v>
      </c>
      <c r="M527" s="78" t="e">
        <f t="shared" si="17"/>
        <v>#NAME?</v>
      </c>
      <c r="N527" s="86" t="s">
        <v>479</v>
      </c>
      <c r="P527" s="81" t="s">
        <v>1234</v>
      </c>
    </row>
    <row r="528" spans="1:24" ht="12.75">
      <c r="A528" s="32" t="s">
        <v>145</v>
      </c>
      <c r="B528" s="33">
        <v>145725</v>
      </c>
      <c r="C528" s="82" t="s">
        <v>1344</v>
      </c>
      <c r="D528" s="34" t="s">
        <v>470</v>
      </c>
      <c r="E528" s="34" t="s">
        <v>453</v>
      </c>
      <c r="F528" s="34" t="s">
        <v>393</v>
      </c>
      <c r="G528" s="32" t="s">
        <v>617</v>
      </c>
      <c r="H528" s="46" t="s">
        <v>830</v>
      </c>
      <c r="I528" s="80" t="s">
        <v>1753</v>
      </c>
      <c r="J528" s="37" t="s">
        <v>581</v>
      </c>
      <c r="K528" s="151" t="s">
        <v>1719</v>
      </c>
      <c r="L528" s="78" t="e">
        <f t="shared" si="16"/>
        <v>#NAME?</v>
      </c>
      <c r="M528" s="78" t="e">
        <f t="shared" si="17"/>
        <v>#NAME?</v>
      </c>
      <c r="N528" s="37" t="s">
        <v>479</v>
      </c>
      <c r="O528" s="37"/>
      <c r="P528" t="s">
        <v>1816</v>
      </c>
      <c r="Q528" s="37"/>
      <c r="R528" s="37"/>
      <c r="S528" s="37"/>
      <c r="T528" s="37"/>
      <c r="U528" s="37"/>
      <c r="V528" s="37"/>
      <c r="W528" s="37"/>
      <c r="X528" s="37"/>
    </row>
    <row r="529" spans="1:25" ht="12.75">
      <c r="A529" s="86" t="s">
        <v>142</v>
      </c>
      <c r="B529" s="22">
        <v>145737.5</v>
      </c>
      <c r="C529" s="82" t="s">
        <v>1344</v>
      </c>
      <c r="E529" s="87" t="s">
        <v>453</v>
      </c>
      <c r="F529" s="80" t="s">
        <v>67</v>
      </c>
      <c r="G529" s="79" t="s">
        <v>2175</v>
      </c>
      <c r="H529" s="47" t="s">
        <v>829</v>
      </c>
      <c r="I529" s="43" t="s">
        <v>2189</v>
      </c>
      <c r="K529" s="151" t="s">
        <v>2174</v>
      </c>
      <c r="L529" s="78" t="e">
        <f t="shared" si="16"/>
        <v>#NAME?</v>
      </c>
      <c r="M529" s="78" t="e">
        <f t="shared" si="17"/>
        <v>#NAME?</v>
      </c>
      <c r="N529" s="86" t="s">
        <v>479</v>
      </c>
      <c r="P529" s="81" t="s">
        <v>1780</v>
      </c>
      <c r="Q529" s="37"/>
      <c r="R529" s="37"/>
      <c r="S529" s="37"/>
      <c r="T529" s="37"/>
      <c r="U529" s="37"/>
      <c r="V529" s="37"/>
      <c r="W529" s="37"/>
      <c r="X529" s="37"/>
      <c r="Y529" s="37"/>
    </row>
    <row r="530" spans="1:16" ht="12.75">
      <c r="A530" s="32" t="s">
        <v>143</v>
      </c>
      <c r="B530" s="33">
        <v>145750</v>
      </c>
      <c r="C530" s="82" t="s">
        <v>1344</v>
      </c>
      <c r="D530" s="34" t="s">
        <v>470</v>
      </c>
      <c r="E530" s="34" t="s">
        <v>453</v>
      </c>
      <c r="F530" s="34" t="s">
        <v>65</v>
      </c>
      <c r="G530" s="32" t="s">
        <v>64</v>
      </c>
      <c r="J530" s="37"/>
      <c r="K530" s="151" t="s">
        <v>1043</v>
      </c>
      <c r="L530" s="78" t="e">
        <f t="shared" si="16"/>
        <v>#NAME?</v>
      </c>
      <c r="M530" s="78" t="e">
        <f t="shared" si="17"/>
        <v>#NAME?</v>
      </c>
      <c r="N530" s="37" t="s">
        <v>479</v>
      </c>
      <c r="O530" s="37"/>
      <c r="P530" s="81" t="s">
        <v>2209</v>
      </c>
    </row>
    <row r="531" spans="1:25" ht="12.75">
      <c r="A531" s="32" t="s">
        <v>143</v>
      </c>
      <c r="B531" s="33">
        <v>145750</v>
      </c>
      <c r="C531" s="82" t="s">
        <v>1344</v>
      </c>
      <c r="D531" s="34" t="s">
        <v>470</v>
      </c>
      <c r="E531" s="34" t="s">
        <v>453</v>
      </c>
      <c r="F531" s="34" t="s">
        <v>69</v>
      </c>
      <c r="G531" s="32" t="s">
        <v>390</v>
      </c>
      <c r="H531" s="45"/>
      <c r="J531" s="37"/>
      <c r="K531" s="151" t="s">
        <v>865</v>
      </c>
      <c r="L531" s="78" t="e">
        <f t="shared" si="16"/>
        <v>#NAME?</v>
      </c>
      <c r="M531" s="78" t="e">
        <f t="shared" si="17"/>
        <v>#NAME?</v>
      </c>
      <c r="N531" s="37" t="s">
        <v>479</v>
      </c>
      <c r="P531" s="81" t="s">
        <v>2668</v>
      </c>
      <c r="Y531" s="37"/>
    </row>
    <row r="532" spans="1:26" ht="12.75">
      <c r="A532" s="86" t="s">
        <v>153</v>
      </c>
      <c r="B532" s="22">
        <v>145775</v>
      </c>
      <c r="C532" s="82" t="s">
        <v>1344</v>
      </c>
      <c r="D532" s="207" t="s">
        <v>519</v>
      </c>
      <c r="E532" s="87" t="s">
        <v>453</v>
      </c>
      <c r="F532" s="80" t="s">
        <v>387</v>
      </c>
      <c r="G532" s="79" t="s">
        <v>2402</v>
      </c>
      <c r="K532" s="151" t="s">
        <v>2092</v>
      </c>
      <c r="L532" s="78" t="e">
        <f t="shared" si="16"/>
        <v>#NAME?</v>
      </c>
      <c r="M532" s="78" t="e">
        <f t="shared" si="17"/>
        <v>#NAME?</v>
      </c>
      <c r="N532" s="86" t="s">
        <v>479</v>
      </c>
      <c r="P532" s="81" t="s">
        <v>2093</v>
      </c>
      <c r="Z532" s="6"/>
    </row>
    <row r="533" spans="1:16" ht="12.75">
      <c r="A533" s="32" t="s">
        <v>153</v>
      </c>
      <c r="B533" s="33">
        <v>145775</v>
      </c>
      <c r="C533" s="82" t="s">
        <v>1344</v>
      </c>
      <c r="D533" s="34" t="s">
        <v>470</v>
      </c>
      <c r="E533" s="34" t="s">
        <v>453</v>
      </c>
      <c r="F533" s="34" t="s">
        <v>69</v>
      </c>
      <c r="G533" s="32" t="s">
        <v>391</v>
      </c>
      <c r="J533" s="37"/>
      <c r="K533" s="151"/>
      <c r="L533" s="78" t="e">
        <f t="shared" si="16"/>
        <v>#NAME?</v>
      </c>
      <c r="M533" s="78" t="e">
        <f t="shared" si="17"/>
        <v>#NAME?</v>
      </c>
      <c r="N533" s="37" t="s">
        <v>479</v>
      </c>
      <c r="P533" s="209" t="s">
        <v>1492</v>
      </c>
    </row>
    <row r="534" spans="1:24" ht="12.75">
      <c r="A534" s="32" t="s">
        <v>153</v>
      </c>
      <c r="B534" s="33">
        <v>145775</v>
      </c>
      <c r="C534" s="82" t="s">
        <v>1344</v>
      </c>
      <c r="D534" s="34" t="s">
        <v>470</v>
      </c>
      <c r="E534" s="34" t="s">
        <v>453</v>
      </c>
      <c r="F534" s="34" t="s">
        <v>130</v>
      </c>
      <c r="G534" s="32" t="s">
        <v>394</v>
      </c>
      <c r="J534" s="37"/>
      <c r="K534" s="151"/>
      <c r="L534" s="78" t="e">
        <f t="shared" si="16"/>
        <v>#NAME?</v>
      </c>
      <c r="M534" s="78" t="e">
        <f t="shared" si="17"/>
        <v>#NAME?</v>
      </c>
      <c r="N534" s="37" t="s">
        <v>479</v>
      </c>
      <c r="P534" s="159" t="s">
        <v>1535</v>
      </c>
      <c r="Q534" s="37"/>
      <c r="R534" s="37"/>
      <c r="S534" s="37"/>
      <c r="T534" s="37"/>
      <c r="U534" s="37"/>
      <c r="V534" s="37"/>
      <c r="W534" s="37"/>
      <c r="X534" s="37"/>
    </row>
    <row r="535" spans="1:24" ht="12.75">
      <c r="A535" s="32" t="s">
        <v>41</v>
      </c>
      <c r="B535" s="33">
        <v>145787.5</v>
      </c>
      <c r="C535" s="82" t="s">
        <v>1344</v>
      </c>
      <c r="D535" s="44" t="s">
        <v>514</v>
      </c>
      <c r="E535" s="34" t="s">
        <v>453</v>
      </c>
      <c r="F535" s="34" t="s">
        <v>65</v>
      </c>
      <c r="G535" s="13" t="s">
        <v>64</v>
      </c>
      <c r="H535" s="46" t="s">
        <v>830</v>
      </c>
      <c r="I535" s="80" t="s">
        <v>2544</v>
      </c>
      <c r="J535" s="37"/>
      <c r="K535" s="151" t="s">
        <v>1043</v>
      </c>
      <c r="L535" s="78" t="e">
        <f t="shared" si="16"/>
        <v>#NAME?</v>
      </c>
      <c r="M535" s="78" t="e">
        <f t="shared" si="17"/>
        <v>#NAME?</v>
      </c>
      <c r="N535" s="37" t="s">
        <v>479</v>
      </c>
      <c r="P535" s="81" t="s">
        <v>1241</v>
      </c>
      <c r="Q535" s="37"/>
      <c r="R535" s="37"/>
      <c r="S535" s="37"/>
      <c r="T535" s="37"/>
      <c r="U535" s="37"/>
      <c r="V535" s="37"/>
      <c r="W535" s="37"/>
      <c r="X535" s="37"/>
    </row>
    <row r="536" spans="1:16" ht="12.75">
      <c r="A536" s="86" t="s">
        <v>274</v>
      </c>
      <c r="B536" s="22">
        <v>430012.5</v>
      </c>
      <c r="C536" s="31" t="s">
        <v>1</v>
      </c>
      <c r="E536" s="87" t="s">
        <v>453</v>
      </c>
      <c r="F536" s="80" t="s">
        <v>65</v>
      </c>
      <c r="G536" s="79" t="s">
        <v>1793</v>
      </c>
      <c r="H536" s="47" t="s">
        <v>829</v>
      </c>
      <c r="I536" s="43" t="s">
        <v>1792</v>
      </c>
      <c r="K536" s="151" t="s">
        <v>2265</v>
      </c>
      <c r="L536" s="78" t="e">
        <f t="shared" si="16"/>
        <v>#NAME?</v>
      </c>
      <c r="M536" s="78" t="e">
        <f t="shared" si="17"/>
        <v>#NAME?</v>
      </c>
      <c r="N536" s="86" t="s">
        <v>479</v>
      </c>
      <c r="P536" s="209" t="s">
        <v>1492</v>
      </c>
    </row>
    <row r="537" spans="1:16" ht="12.75">
      <c r="A537" s="102" t="s">
        <v>185</v>
      </c>
      <c r="B537" s="22">
        <v>430037.5</v>
      </c>
      <c r="C537" s="31" t="s">
        <v>1</v>
      </c>
      <c r="D537" s="8"/>
      <c r="E537" s="82" t="s">
        <v>453</v>
      </c>
      <c r="F537" s="82" t="s">
        <v>383</v>
      </c>
      <c r="G537" s="169" t="s">
        <v>1892</v>
      </c>
      <c r="K537" s="151" t="s">
        <v>1891</v>
      </c>
      <c r="L537" s="78" t="e">
        <f t="shared" si="16"/>
        <v>#NAME?</v>
      </c>
      <c r="M537" s="78" t="e">
        <f t="shared" si="17"/>
        <v>#NAME?</v>
      </c>
      <c r="N537" s="86" t="s">
        <v>479</v>
      </c>
      <c r="P537" s="81" t="s">
        <v>1842</v>
      </c>
    </row>
    <row r="538" spans="1:16" ht="12.75">
      <c r="A538" s="86" t="s">
        <v>57</v>
      </c>
      <c r="B538" s="22">
        <v>430050</v>
      </c>
      <c r="C538" s="31" t="s">
        <v>1</v>
      </c>
      <c r="D538" s="44" t="s">
        <v>470</v>
      </c>
      <c r="E538" s="87" t="s">
        <v>453</v>
      </c>
      <c r="F538" s="80" t="s">
        <v>392</v>
      </c>
      <c r="G538" s="103" t="s">
        <v>2682</v>
      </c>
      <c r="K538" s="151" t="s">
        <v>2683</v>
      </c>
      <c r="L538" s="78" t="e">
        <f t="shared" si="16"/>
        <v>#NAME?</v>
      </c>
      <c r="M538" s="78" t="e">
        <f t="shared" si="17"/>
        <v>#NAME?</v>
      </c>
      <c r="N538" s="86" t="s">
        <v>479</v>
      </c>
      <c r="P538" s="81" t="s">
        <v>2693</v>
      </c>
    </row>
    <row r="539" spans="1:16" ht="12.75">
      <c r="A539" s="45" t="s">
        <v>63</v>
      </c>
      <c r="B539" s="22">
        <v>430062.5</v>
      </c>
      <c r="C539" s="31" t="s">
        <v>1</v>
      </c>
      <c r="D539" s="8" t="s">
        <v>521</v>
      </c>
      <c r="E539" s="31" t="s">
        <v>453</v>
      </c>
      <c r="F539" s="34" t="s">
        <v>65</v>
      </c>
      <c r="G539" s="13" t="s">
        <v>64</v>
      </c>
      <c r="H539" s="36"/>
      <c r="K539" s="151" t="s">
        <v>1043</v>
      </c>
      <c r="L539" s="78" t="e">
        <f t="shared" si="16"/>
        <v>#NAME?</v>
      </c>
      <c r="M539" s="78" t="e">
        <f t="shared" si="17"/>
        <v>#NAME?</v>
      </c>
      <c r="N539" s="37" t="s">
        <v>479</v>
      </c>
      <c r="O539" s="37"/>
      <c r="P539" s="209" t="s">
        <v>1492</v>
      </c>
    </row>
    <row r="540" spans="1:16" ht="12.75">
      <c r="A540" s="86" t="s">
        <v>38</v>
      </c>
      <c r="B540" s="22">
        <v>430075</v>
      </c>
      <c r="C540" s="31" t="s">
        <v>1</v>
      </c>
      <c r="D540" s="42" t="s">
        <v>514</v>
      </c>
      <c r="E540" s="87" t="s">
        <v>453</v>
      </c>
      <c r="F540" s="80" t="s">
        <v>384</v>
      </c>
      <c r="G540" s="79" t="s">
        <v>385</v>
      </c>
      <c r="K540" s="151" t="s">
        <v>1779</v>
      </c>
      <c r="L540" s="78" t="e">
        <f t="shared" si="16"/>
        <v>#NAME?</v>
      </c>
      <c r="M540" s="78" t="e">
        <f t="shared" si="17"/>
        <v>#NAME?</v>
      </c>
      <c r="N540" s="86" t="s">
        <v>479</v>
      </c>
      <c r="P540" s="81" t="s">
        <v>1780</v>
      </c>
    </row>
    <row r="541" spans="1:16" ht="12.75">
      <c r="A541" s="37" t="s">
        <v>0</v>
      </c>
      <c r="B541" s="22">
        <v>430087.5</v>
      </c>
      <c r="C541" s="31" t="s">
        <v>1</v>
      </c>
      <c r="E541" s="24" t="s">
        <v>453</v>
      </c>
      <c r="F541" s="29" t="s">
        <v>69</v>
      </c>
      <c r="G541" s="32" t="s">
        <v>390</v>
      </c>
      <c r="K541" s="151" t="s">
        <v>865</v>
      </c>
      <c r="L541" s="78" t="e">
        <f t="shared" si="16"/>
        <v>#NAME?</v>
      </c>
      <c r="M541" s="78" t="e">
        <f t="shared" si="17"/>
        <v>#NAME?</v>
      </c>
      <c r="N541" s="37" t="s">
        <v>479</v>
      </c>
      <c r="P541" s="81" t="s">
        <v>1180</v>
      </c>
    </row>
    <row r="542" spans="1:16" ht="12.75">
      <c r="A542" s="45" t="s">
        <v>180</v>
      </c>
      <c r="B542" s="22">
        <v>430100</v>
      </c>
      <c r="C542" s="31" t="s">
        <v>1</v>
      </c>
      <c r="D542" s="31" t="s">
        <v>470</v>
      </c>
      <c r="E542" s="31" t="s">
        <v>453</v>
      </c>
      <c r="F542" s="34" t="s">
        <v>65</v>
      </c>
      <c r="G542" s="32" t="s">
        <v>64</v>
      </c>
      <c r="J542" s="37"/>
      <c r="K542" s="151" t="s">
        <v>1043</v>
      </c>
      <c r="L542" s="78" t="e">
        <f t="shared" si="16"/>
        <v>#NAME?</v>
      </c>
      <c r="M542" s="78" t="e">
        <f t="shared" si="17"/>
        <v>#NAME?</v>
      </c>
      <c r="N542" s="37" t="s">
        <v>479</v>
      </c>
      <c r="P542" s="81" t="s">
        <v>2209</v>
      </c>
    </row>
    <row r="543" spans="1:16" ht="12.75">
      <c r="A543" s="45" t="s">
        <v>36</v>
      </c>
      <c r="B543" s="22">
        <v>430112.5</v>
      </c>
      <c r="C543" s="31" t="s">
        <v>1</v>
      </c>
      <c r="D543" s="8" t="s">
        <v>524</v>
      </c>
      <c r="E543" s="31" t="s">
        <v>453</v>
      </c>
      <c r="F543" s="34" t="s">
        <v>69</v>
      </c>
      <c r="G543" s="13" t="s">
        <v>389</v>
      </c>
      <c r="J543" s="37" t="s">
        <v>566</v>
      </c>
      <c r="K543" s="151" t="s">
        <v>1407</v>
      </c>
      <c r="L543" s="78" t="e">
        <f t="shared" si="16"/>
        <v>#NAME?</v>
      </c>
      <c r="M543" s="78" t="e">
        <f t="shared" si="17"/>
        <v>#NAME?</v>
      </c>
      <c r="N543" s="37" t="s">
        <v>479</v>
      </c>
      <c r="P543" s="81" t="s">
        <v>1175</v>
      </c>
    </row>
    <row r="544" spans="1:16" ht="12.75">
      <c r="A544" s="45" t="s">
        <v>182</v>
      </c>
      <c r="B544" s="22">
        <v>430125</v>
      </c>
      <c r="C544" s="31" t="s">
        <v>1</v>
      </c>
      <c r="D544" s="31" t="s">
        <v>470</v>
      </c>
      <c r="E544" s="31" t="s">
        <v>453</v>
      </c>
      <c r="F544" s="34" t="s">
        <v>383</v>
      </c>
      <c r="G544" s="32" t="s">
        <v>382</v>
      </c>
      <c r="J544" s="37"/>
      <c r="K544" s="151"/>
      <c r="L544" s="78" t="e">
        <f t="shared" si="16"/>
        <v>#NAME?</v>
      </c>
      <c r="M544" s="78" t="e">
        <f t="shared" si="17"/>
        <v>#NAME?</v>
      </c>
      <c r="N544" s="37" t="s">
        <v>479</v>
      </c>
      <c r="P544" s="86" t="s">
        <v>1210</v>
      </c>
    </row>
    <row r="545" spans="1:16" ht="12.75">
      <c r="A545" s="86" t="s">
        <v>4</v>
      </c>
      <c r="B545" s="22">
        <v>430150</v>
      </c>
      <c r="C545" s="31" t="s">
        <v>1</v>
      </c>
      <c r="E545" s="87" t="s">
        <v>453</v>
      </c>
      <c r="F545" s="80" t="s">
        <v>69</v>
      </c>
      <c r="G545" s="79" t="s">
        <v>390</v>
      </c>
      <c r="K545" s="151" t="s">
        <v>865</v>
      </c>
      <c r="L545" s="78" t="e">
        <f t="shared" si="16"/>
        <v>#NAME?</v>
      </c>
      <c r="M545" s="78" t="e">
        <f t="shared" si="17"/>
        <v>#NAME?</v>
      </c>
      <c r="N545" s="86" t="s">
        <v>479</v>
      </c>
      <c r="P545" s="81" t="s">
        <v>2668</v>
      </c>
    </row>
    <row r="546" spans="1:16" ht="12.75">
      <c r="A546" s="86" t="s">
        <v>50</v>
      </c>
      <c r="B546" s="22">
        <v>430162.5</v>
      </c>
      <c r="C546" s="31" t="s">
        <v>1</v>
      </c>
      <c r="E546" s="87" t="s">
        <v>453</v>
      </c>
      <c r="F546" s="80" t="s">
        <v>65</v>
      </c>
      <c r="G546" s="79" t="s">
        <v>64</v>
      </c>
      <c r="J546" s="81" t="s">
        <v>1537</v>
      </c>
      <c r="K546" s="151" t="s">
        <v>1043</v>
      </c>
      <c r="L546" s="78" t="e">
        <f t="shared" si="16"/>
        <v>#NAME?</v>
      </c>
      <c r="M546" s="78" t="e">
        <f t="shared" si="17"/>
        <v>#NAME?</v>
      </c>
      <c r="N546" s="86" t="s">
        <v>479</v>
      </c>
      <c r="P546" s="209" t="s">
        <v>1492</v>
      </c>
    </row>
    <row r="547" spans="1:16" ht="12.75">
      <c r="A547" s="45" t="s">
        <v>21</v>
      </c>
      <c r="B547" s="22">
        <v>430200</v>
      </c>
      <c r="C547" s="31" t="s">
        <v>1</v>
      </c>
      <c r="D547" s="31" t="s">
        <v>470</v>
      </c>
      <c r="E547" s="31" t="s">
        <v>453</v>
      </c>
      <c r="F547" s="34" t="s">
        <v>387</v>
      </c>
      <c r="G547" s="79" t="s">
        <v>1539</v>
      </c>
      <c r="H547" s="145" t="s">
        <v>830</v>
      </c>
      <c r="I547" s="80" t="s">
        <v>2473</v>
      </c>
      <c r="J547" s="37"/>
      <c r="K547" s="151" t="s">
        <v>1884</v>
      </c>
      <c r="L547" s="78" t="e">
        <f t="shared" si="16"/>
        <v>#NAME?</v>
      </c>
      <c r="M547" s="78" t="e">
        <f t="shared" si="17"/>
        <v>#NAME?</v>
      </c>
      <c r="N547" s="37" t="s">
        <v>479</v>
      </c>
      <c r="P547" s="81" t="s">
        <v>1832</v>
      </c>
    </row>
    <row r="548" spans="1:16" ht="12.75">
      <c r="A548" s="45" t="s">
        <v>49</v>
      </c>
      <c r="B548" s="22">
        <v>430237.5</v>
      </c>
      <c r="C548" s="31" t="s">
        <v>1</v>
      </c>
      <c r="D548" s="31" t="s">
        <v>470</v>
      </c>
      <c r="E548" s="31" t="s">
        <v>453</v>
      </c>
      <c r="F548" s="34" t="s">
        <v>65</v>
      </c>
      <c r="G548" s="32" t="s">
        <v>579</v>
      </c>
      <c r="J548" s="86" t="s">
        <v>1537</v>
      </c>
      <c r="K548" s="151" t="s">
        <v>1044</v>
      </c>
      <c r="L548" s="78" t="e">
        <f t="shared" si="16"/>
        <v>#NAME?</v>
      </c>
      <c r="M548" s="78" t="e">
        <f t="shared" si="17"/>
        <v>#NAME?</v>
      </c>
      <c r="N548" s="37" t="s">
        <v>479</v>
      </c>
      <c r="O548" s="37"/>
      <c r="P548" s="81" t="s">
        <v>1538</v>
      </c>
    </row>
    <row r="549" spans="1:16" ht="12.75">
      <c r="A549" s="86" t="s">
        <v>91</v>
      </c>
      <c r="B549" s="22">
        <v>430250</v>
      </c>
      <c r="C549" s="31" t="s">
        <v>1</v>
      </c>
      <c r="E549" s="87" t="s">
        <v>453</v>
      </c>
      <c r="F549" s="80" t="s">
        <v>392</v>
      </c>
      <c r="G549" s="79" t="s">
        <v>2737</v>
      </c>
      <c r="K549" s="151" t="s">
        <v>2738</v>
      </c>
      <c r="L549" s="78" t="e">
        <f t="shared" si="16"/>
        <v>#NAME?</v>
      </c>
      <c r="M549" s="78" t="e">
        <f t="shared" si="17"/>
        <v>#NAME?</v>
      </c>
      <c r="N549" s="86" t="s">
        <v>479</v>
      </c>
      <c r="P549" s="81" t="s">
        <v>2740</v>
      </c>
    </row>
    <row r="550" spans="1:16" ht="12.75">
      <c r="A550" s="86" t="s">
        <v>94</v>
      </c>
      <c r="B550" s="22">
        <v>430262.5</v>
      </c>
      <c r="C550" s="31" t="s">
        <v>1</v>
      </c>
      <c r="D550" s="42" t="s">
        <v>514</v>
      </c>
      <c r="E550" s="87" t="s">
        <v>453</v>
      </c>
      <c r="F550" s="80" t="s">
        <v>69</v>
      </c>
      <c r="G550" s="13" t="s">
        <v>2186</v>
      </c>
      <c r="H550" s="145" t="s">
        <v>830</v>
      </c>
      <c r="I550" s="80" t="s">
        <v>2187</v>
      </c>
      <c r="K550" s="151" t="s">
        <v>2704</v>
      </c>
      <c r="L550" s="78" t="e">
        <f t="shared" si="16"/>
        <v>#NAME?</v>
      </c>
      <c r="M550" s="78" t="e">
        <f t="shared" si="17"/>
        <v>#NAME?</v>
      </c>
      <c r="N550" s="86" t="s">
        <v>479</v>
      </c>
      <c r="P550" s="81" t="s">
        <v>2188</v>
      </c>
    </row>
    <row r="551" spans="1:16" ht="12.75">
      <c r="A551" s="86" t="s">
        <v>94</v>
      </c>
      <c r="B551" s="22">
        <v>430262.5</v>
      </c>
      <c r="C551" s="31" t="s">
        <v>1</v>
      </c>
      <c r="E551" s="87" t="s">
        <v>453</v>
      </c>
      <c r="F551" s="80" t="s">
        <v>130</v>
      </c>
      <c r="G551" s="79" t="s">
        <v>394</v>
      </c>
      <c r="H551" s="47" t="s">
        <v>829</v>
      </c>
      <c r="I551" s="43" t="s">
        <v>2096</v>
      </c>
      <c r="K551" s="151" t="s">
        <v>2266</v>
      </c>
      <c r="L551" s="78" t="e">
        <f t="shared" si="16"/>
        <v>#NAME?</v>
      </c>
      <c r="M551" s="78" t="e">
        <f t="shared" si="17"/>
        <v>#NAME?</v>
      </c>
      <c r="N551" s="86" t="s">
        <v>479</v>
      </c>
      <c r="P551" s="81" t="s">
        <v>2331</v>
      </c>
    </row>
    <row r="552" spans="1:16" ht="12.75">
      <c r="A552" s="86" t="s">
        <v>88</v>
      </c>
      <c r="B552" s="22">
        <v>430275</v>
      </c>
      <c r="C552" s="31" t="s">
        <v>1</v>
      </c>
      <c r="E552" s="87" t="s">
        <v>453</v>
      </c>
      <c r="F552" s="80" t="s">
        <v>393</v>
      </c>
      <c r="G552" s="79" t="s">
        <v>2510</v>
      </c>
      <c r="H552" s="145" t="s">
        <v>830</v>
      </c>
      <c r="I552" s="156" t="s">
        <v>1881</v>
      </c>
      <c r="K552" s="151" t="s">
        <v>2503</v>
      </c>
      <c r="L552" s="78" t="e">
        <f t="shared" si="16"/>
        <v>#NAME?</v>
      </c>
      <c r="M552" s="78" t="e">
        <f t="shared" si="17"/>
        <v>#NAME?</v>
      </c>
      <c r="N552" s="86" t="s">
        <v>479</v>
      </c>
      <c r="P552" s="81" t="s">
        <v>2502</v>
      </c>
    </row>
    <row r="553" spans="1:16" ht="12.75">
      <c r="A553" s="86" t="s">
        <v>1729</v>
      </c>
      <c r="B553" s="22">
        <v>430287.5</v>
      </c>
      <c r="C553" s="31" t="s">
        <v>1</v>
      </c>
      <c r="E553" s="87" t="s">
        <v>453</v>
      </c>
      <c r="F553" s="80" t="s">
        <v>130</v>
      </c>
      <c r="G553" s="79" t="s">
        <v>2437</v>
      </c>
      <c r="I553" s="43" t="s">
        <v>2438</v>
      </c>
      <c r="K553" s="151" t="s">
        <v>2439</v>
      </c>
      <c r="L553" s="78" t="e">
        <f t="shared" si="16"/>
        <v>#NAME?</v>
      </c>
      <c r="M553" s="78" t="e">
        <f t="shared" si="17"/>
        <v>#NAME?</v>
      </c>
      <c r="N553" s="86" t="s">
        <v>479</v>
      </c>
      <c r="P553" s="81" t="s">
        <v>2331</v>
      </c>
    </row>
    <row r="554" spans="1:16" ht="12.75">
      <c r="A554" s="86" t="s">
        <v>83</v>
      </c>
      <c r="B554" s="22">
        <v>430300</v>
      </c>
      <c r="C554" s="31" t="s">
        <v>1</v>
      </c>
      <c r="E554" s="87" t="s">
        <v>453</v>
      </c>
      <c r="F554" s="80" t="s">
        <v>65</v>
      </c>
      <c r="G554" s="79" t="s">
        <v>1843</v>
      </c>
      <c r="K554" s="151" t="s">
        <v>1844</v>
      </c>
      <c r="L554" s="78" t="e">
        <f t="shared" si="16"/>
        <v>#NAME?</v>
      </c>
      <c r="M554" s="78" t="e">
        <f t="shared" si="17"/>
        <v>#NAME?</v>
      </c>
      <c r="N554" s="86" t="s">
        <v>479</v>
      </c>
      <c r="P554" s="81" t="s">
        <v>1842</v>
      </c>
    </row>
    <row r="555" spans="1:16" ht="12.75">
      <c r="A555" s="45" t="s">
        <v>90</v>
      </c>
      <c r="B555" s="22">
        <v>430325</v>
      </c>
      <c r="C555" s="24" t="s">
        <v>1</v>
      </c>
      <c r="D555" s="31" t="s">
        <v>470</v>
      </c>
      <c r="E555" s="31" t="s">
        <v>453</v>
      </c>
      <c r="F555" s="82" t="s">
        <v>65</v>
      </c>
      <c r="G555" s="79" t="s">
        <v>1735</v>
      </c>
      <c r="H555" s="47" t="s">
        <v>829</v>
      </c>
      <c r="I555" s="43" t="s">
        <v>1867</v>
      </c>
      <c r="J555" s="37"/>
      <c r="K555" s="151" t="s">
        <v>1734</v>
      </c>
      <c r="L555" s="78" t="e">
        <f t="shared" si="16"/>
        <v>#NAME?</v>
      </c>
      <c r="M555" s="78" t="e">
        <f t="shared" si="17"/>
        <v>#NAME?</v>
      </c>
      <c r="N555" s="37" t="s">
        <v>479</v>
      </c>
      <c r="O555" s="37"/>
      <c r="P555" s="81" t="s">
        <v>1728</v>
      </c>
    </row>
    <row r="556" spans="1:16" ht="12.75">
      <c r="A556" s="93" t="s">
        <v>90</v>
      </c>
      <c r="B556" s="22">
        <v>430325</v>
      </c>
      <c r="C556" s="31" t="s">
        <v>1</v>
      </c>
      <c r="D556" s="42" t="s">
        <v>514</v>
      </c>
      <c r="E556" s="87" t="s">
        <v>453</v>
      </c>
      <c r="F556" s="80" t="s">
        <v>69</v>
      </c>
      <c r="G556" s="13" t="s">
        <v>544</v>
      </c>
      <c r="H556" s="93" t="s">
        <v>470</v>
      </c>
      <c r="I556" s="80" t="s">
        <v>470</v>
      </c>
      <c r="K556" s="151" t="s">
        <v>1543</v>
      </c>
      <c r="L556" s="78" t="e">
        <f t="shared" si="16"/>
        <v>#NAME?</v>
      </c>
      <c r="M556" s="78" t="e">
        <f t="shared" si="17"/>
        <v>#NAME?</v>
      </c>
      <c r="N556" s="86" t="s">
        <v>479</v>
      </c>
      <c r="P556" s="81" t="s">
        <v>1540</v>
      </c>
    </row>
    <row r="557" spans="1:16" ht="12.75">
      <c r="A557" s="86" t="s">
        <v>86</v>
      </c>
      <c r="B557" s="22">
        <v>430350</v>
      </c>
      <c r="C557" s="31" t="s">
        <v>1</v>
      </c>
      <c r="D557" s="87" t="s">
        <v>470</v>
      </c>
      <c r="E557" s="87" t="s">
        <v>453</v>
      </c>
      <c r="F557" s="80" t="s">
        <v>384</v>
      </c>
      <c r="G557" s="79" t="s">
        <v>1235</v>
      </c>
      <c r="J557" s="81" t="s">
        <v>1536</v>
      </c>
      <c r="K557" s="151" t="s">
        <v>1236</v>
      </c>
      <c r="L557" s="78" t="e">
        <f t="shared" si="16"/>
        <v>#NAME?</v>
      </c>
      <c r="M557" s="78" t="e">
        <f t="shared" si="17"/>
        <v>#NAME?</v>
      </c>
      <c r="N557" s="86" t="s">
        <v>479</v>
      </c>
      <c r="P557" s="81" t="s">
        <v>1234</v>
      </c>
    </row>
    <row r="558" spans="1:16" ht="12.75">
      <c r="A558" s="86" t="s">
        <v>96</v>
      </c>
      <c r="B558" s="22">
        <v>430375</v>
      </c>
      <c r="C558" s="31" t="s">
        <v>1</v>
      </c>
      <c r="D558" s="87" t="s">
        <v>605</v>
      </c>
      <c r="E558" s="87" t="s">
        <v>453</v>
      </c>
      <c r="F558" s="80" t="s">
        <v>384</v>
      </c>
      <c r="G558" s="16" t="s">
        <v>616</v>
      </c>
      <c r="H558" s="98" t="s">
        <v>831</v>
      </c>
      <c r="K558" s="151" t="s">
        <v>1125</v>
      </c>
      <c r="L558" s="78" t="e">
        <f t="shared" si="16"/>
        <v>#NAME?</v>
      </c>
      <c r="M558" s="78" t="e">
        <f t="shared" si="17"/>
        <v>#NAME?</v>
      </c>
      <c r="N558" s="86" t="s">
        <v>479</v>
      </c>
      <c r="P558" s="81" t="s">
        <v>1474</v>
      </c>
    </row>
    <row r="559" spans="1:16" ht="12.75">
      <c r="A559" s="45" t="s">
        <v>552</v>
      </c>
      <c r="B559" s="22">
        <v>430925</v>
      </c>
      <c r="C559" s="31" t="s">
        <v>553</v>
      </c>
      <c r="D559" s="8" t="s">
        <v>521</v>
      </c>
      <c r="E559" s="31" t="s">
        <v>453</v>
      </c>
      <c r="F559" s="34" t="s">
        <v>65</v>
      </c>
      <c r="G559" s="13" t="s">
        <v>579</v>
      </c>
      <c r="J559" s="26" t="s">
        <v>578</v>
      </c>
      <c r="K559" s="151" t="s">
        <v>1044</v>
      </c>
      <c r="L559" s="78" t="e">
        <f t="shared" si="16"/>
        <v>#NAME?</v>
      </c>
      <c r="M559" s="78" t="e">
        <f t="shared" si="17"/>
        <v>#NAME?</v>
      </c>
      <c r="N559" s="37" t="s">
        <v>479</v>
      </c>
      <c r="O559" s="37"/>
      <c r="P559" s="159" t="s">
        <v>1538</v>
      </c>
    </row>
    <row r="560" spans="1:16" ht="12.75">
      <c r="A560" s="86" t="s">
        <v>599</v>
      </c>
      <c r="B560" s="22">
        <v>430950</v>
      </c>
      <c r="C560" s="87" t="s">
        <v>553</v>
      </c>
      <c r="E560" s="87" t="s">
        <v>453</v>
      </c>
      <c r="F560" s="80" t="s">
        <v>393</v>
      </c>
      <c r="G560" s="79" t="s">
        <v>1813</v>
      </c>
      <c r="H560" s="145" t="s">
        <v>830</v>
      </c>
      <c r="I560" s="43" t="s">
        <v>2632</v>
      </c>
      <c r="J560" s="81" t="s">
        <v>581</v>
      </c>
      <c r="K560" s="151" t="s">
        <v>2301</v>
      </c>
      <c r="L560" s="78" t="e">
        <f t="shared" si="16"/>
        <v>#NAME?</v>
      </c>
      <c r="M560" s="78" t="e">
        <f t="shared" si="17"/>
        <v>#NAME?</v>
      </c>
      <c r="N560" s="86" t="s">
        <v>479</v>
      </c>
      <c r="P560" s="81" t="s">
        <v>2302</v>
      </c>
    </row>
    <row r="561" spans="1:16" ht="12.75">
      <c r="A561" s="45" t="s">
        <v>552</v>
      </c>
      <c r="B561" s="22">
        <v>430987.5</v>
      </c>
      <c r="C561" s="31" t="s">
        <v>553</v>
      </c>
      <c r="D561" s="42" t="s">
        <v>514</v>
      </c>
      <c r="E561" s="31" t="s">
        <v>453</v>
      </c>
      <c r="F561" s="34" t="s">
        <v>393</v>
      </c>
      <c r="G561" s="13" t="s">
        <v>618</v>
      </c>
      <c r="J561" s="26" t="s">
        <v>581</v>
      </c>
      <c r="K561" s="151" t="s">
        <v>866</v>
      </c>
      <c r="L561" s="78" t="e">
        <f t="shared" si="16"/>
        <v>#NAME?</v>
      </c>
      <c r="M561" s="78" t="e">
        <f t="shared" si="17"/>
        <v>#NAME?</v>
      </c>
      <c r="N561" s="37" t="s">
        <v>479</v>
      </c>
      <c r="O561" s="37"/>
      <c r="P561" s="81" t="s">
        <v>1815</v>
      </c>
    </row>
    <row r="562" spans="1:16" ht="12.75">
      <c r="A562" s="86" t="s">
        <v>599</v>
      </c>
      <c r="B562" s="22">
        <v>431025</v>
      </c>
      <c r="C562" s="87" t="s">
        <v>553</v>
      </c>
      <c r="D562" s="42" t="s">
        <v>514</v>
      </c>
      <c r="E562" s="87" t="s">
        <v>453</v>
      </c>
      <c r="F562" s="80" t="s">
        <v>1766</v>
      </c>
      <c r="G562" s="13" t="s">
        <v>1767</v>
      </c>
      <c r="H562" s="145" t="s">
        <v>830</v>
      </c>
      <c r="K562" s="151" t="s">
        <v>1768</v>
      </c>
      <c r="L562" s="78" t="e">
        <f t="shared" si="16"/>
        <v>#NAME?</v>
      </c>
      <c r="M562" s="78" t="e">
        <f t="shared" si="17"/>
        <v>#NAME?</v>
      </c>
      <c r="N562" s="86" t="s">
        <v>479</v>
      </c>
      <c r="P562" s="81" t="s">
        <v>1769</v>
      </c>
    </row>
    <row r="563" spans="1:16" ht="12.75">
      <c r="A563" s="86" t="s">
        <v>188</v>
      </c>
      <c r="B563" s="22">
        <v>431225</v>
      </c>
      <c r="C563" s="31" t="s">
        <v>1</v>
      </c>
      <c r="E563" s="87" t="s">
        <v>453</v>
      </c>
      <c r="F563" s="80" t="s">
        <v>393</v>
      </c>
      <c r="G563" s="79" t="s">
        <v>2634</v>
      </c>
      <c r="K563" s="151" t="s">
        <v>1719</v>
      </c>
      <c r="L563" s="78" t="e">
        <f t="shared" si="16"/>
        <v>#NAME?</v>
      </c>
      <c r="M563" s="78" t="e">
        <f t="shared" si="17"/>
        <v>#NAME?</v>
      </c>
      <c r="N563" s="86" t="s">
        <v>479</v>
      </c>
      <c r="P563" s="81" t="s">
        <v>2633</v>
      </c>
    </row>
    <row r="564" spans="1:16" ht="12.75">
      <c r="A564" s="86" t="s">
        <v>1683</v>
      </c>
      <c r="B564" s="22">
        <v>431287.5</v>
      </c>
      <c r="C564" s="31" t="s">
        <v>1</v>
      </c>
      <c r="D564" s="42" t="s">
        <v>514</v>
      </c>
      <c r="E564" s="87" t="s">
        <v>453</v>
      </c>
      <c r="F564" s="80" t="s">
        <v>387</v>
      </c>
      <c r="G564" s="13" t="s">
        <v>2426</v>
      </c>
      <c r="H564" s="145" t="s">
        <v>830</v>
      </c>
      <c r="K564" s="151" t="s">
        <v>2428</v>
      </c>
      <c r="L564" s="78" t="e">
        <f t="shared" si="16"/>
        <v>#NAME?</v>
      </c>
      <c r="M564" s="78" t="e">
        <f t="shared" si="17"/>
        <v>#NAME?</v>
      </c>
      <c r="N564" s="86" t="s">
        <v>479</v>
      </c>
      <c r="P564" s="81" t="s">
        <v>2427</v>
      </c>
    </row>
    <row r="565" spans="1:16" ht="12.75">
      <c r="A565" s="86" t="s">
        <v>328</v>
      </c>
      <c r="B565" s="22">
        <v>431325</v>
      </c>
      <c r="C565" s="31" t="s">
        <v>1</v>
      </c>
      <c r="D565" s="87" t="s">
        <v>502</v>
      </c>
      <c r="E565" s="87" t="s">
        <v>453</v>
      </c>
      <c r="F565" s="80" t="s">
        <v>383</v>
      </c>
      <c r="G565" s="16" t="s">
        <v>1117</v>
      </c>
      <c r="H565" s="98" t="s">
        <v>831</v>
      </c>
      <c r="K565" s="151" t="s">
        <v>1124</v>
      </c>
      <c r="L565" s="78" t="e">
        <f t="shared" si="16"/>
        <v>#NAME?</v>
      </c>
      <c r="M565" s="78" t="e">
        <f t="shared" si="17"/>
        <v>#NAME?</v>
      </c>
      <c r="N565" s="86" t="s">
        <v>479</v>
      </c>
      <c r="P565" s="81" t="s">
        <v>1115</v>
      </c>
    </row>
    <row r="566" spans="1:16" ht="12.75">
      <c r="A566" s="45" t="s">
        <v>328</v>
      </c>
      <c r="B566" s="22">
        <v>431325</v>
      </c>
      <c r="C566" s="31" t="s">
        <v>1</v>
      </c>
      <c r="D566" s="87" t="s">
        <v>605</v>
      </c>
      <c r="E566" s="31" t="s">
        <v>453</v>
      </c>
      <c r="F566" s="34" t="s">
        <v>65</v>
      </c>
      <c r="G566" s="16" t="s">
        <v>64</v>
      </c>
      <c r="H566" s="17" t="s">
        <v>831</v>
      </c>
      <c r="K566" s="151" t="s">
        <v>1043</v>
      </c>
      <c r="L566" s="78" t="e">
        <f t="shared" si="16"/>
        <v>#NAME?</v>
      </c>
      <c r="M566" s="78" t="e">
        <f t="shared" si="17"/>
        <v>#NAME?</v>
      </c>
      <c r="N566" s="37" t="s">
        <v>479</v>
      </c>
      <c r="P566" s="86" t="s">
        <v>1115</v>
      </c>
    </row>
    <row r="567" spans="1:16" ht="12.75">
      <c r="A567" s="86" t="s">
        <v>115</v>
      </c>
      <c r="B567" s="22">
        <v>431350</v>
      </c>
      <c r="C567" s="31" t="s">
        <v>1</v>
      </c>
      <c r="E567" s="87" t="s">
        <v>453</v>
      </c>
      <c r="F567" s="80" t="s">
        <v>393</v>
      </c>
      <c r="G567" s="79" t="s">
        <v>2634</v>
      </c>
      <c r="K567" s="151" t="s">
        <v>1719</v>
      </c>
      <c r="L567" s="78" t="e">
        <f t="shared" si="16"/>
        <v>#NAME?</v>
      </c>
      <c r="M567" s="78" t="e">
        <f t="shared" si="17"/>
        <v>#NAME?</v>
      </c>
      <c r="N567" s="86" t="s">
        <v>479</v>
      </c>
      <c r="P567" s="81" t="s">
        <v>2633</v>
      </c>
    </row>
    <row r="568" spans="1:16" ht="12.75">
      <c r="A568" s="86" t="s">
        <v>223</v>
      </c>
      <c r="B568" s="35">
        <v>431375</v>
      </c>
      <c r="C568" s="31" t="s">
        <v>1</v>
      </c>
      <c r="D568" s="87" t="s">
        <v>605</v>
      </c>
      <c r="E568" s="24" t="s">
        <v>453</v>
      </c>
      <c r="F568" s="29" t="s">
        <v>130</v>
      </c>
      <c r="G568" s="17" t="s">
        <v>616</v>
      </c>
      <c r="H568" s="17" t="s">
        <v>831</v>
      </c>
      <c r="K568" s="151" t="s">
        <v>1125</v>
      </c>
      <c r="L568" s="78" t="e">
        <f t="shared" si="16"/>
        <v>#NAME?</v>
      </c>
      <c r="M568" s="78" t="e">
        <f t="shared" si="17"/>
        <v>#NAME?</v>
      </c>
      <c r="N568" s="37" t="s">
        <v>479</v>
      </c>
      <c r="P568" s="86" t="s">
        <v>1115</v>
      </c>
    </row>
    <row r="569" spans="1:16" ht="12.75">
      <c r="A569" s="86" t="s">
        <v>987</v>
      </c>
      <c r="B569" s="22">
        <v>431425</v>
      </c>
      <c r="C569" s="31" t="s">
        <v>1</v>
      </c>
      <c r="E569" s="87" t="s">
        <v>453</v>
      </c>
      <c r="F569" s="80" t="s">
        <v>1766</v>
      </c>
      <c r="G569" s="79" t="s">
        <v>2049</v>
      </c>
      <c r="H569" s="162" t="s">
        <v>2087</v>
      </c>
      <c r="I569" s="43" t="s">
        <v>2085</v>
      </c>
      <c r="K569" s="151" t="s">
        <v>2086</v>
      </c>
      <c r="L569" s="78" t="e">
        <f t="shared" si="16"/>
        <v>#NAME?</v>
      </c>
      <c r="M569" s="78" t="e">
        <f t="shared" si="17"/>
        <v>#NAME?</v>
      </c>
      <c r="N569" s="86" t="s">
        <v>479</v>
      </c>
      <c r="P569" s="81" t="s">
        <v>1832</v>
      </c>
    </row>
    <row r="570" spans="1:16" ht="12.75">
      <c r="A570" s="86" t="s">
        <v>205</v>
      </c>
      <c r="B570" s="22">
        <v>431450</v>
      </c>
      <c r="C570" s="31" t="s">
        <v>1</v>
      </c>
      <c r="E570" s="87" t="s">
        <v>453</v>
      </c>
      <c r="F570" s="80" t="s">
        <v>65</v>
      </c>
      <c r="G570" s="79" t="s">
        <v>1897</v>
      </c>
      <c r="H570" s="47" t="s">
        <v>829</v>
      </c>
      <c r="I570" s="43" t="s">
        <v>2229</v>
      </c>
      <c r="K570" s="151" t="s">
        <v>2228</v>
      </c>
      <c r="L570" s="78" t="e">
        <f t="shared" si="16"/>
        <v>#NAME?</v>
      </c>
      <c r="M570" s="78" t="e">
        <f t="shared" si="17"/>
        <v>#NAME?</v>
      </c>
      <c r="N570" s="86" t="s">
        <v>479</v>
      </c>
      <c r="P570" s="81" t="s">
        <v>2502</v>
      </c>
    </row>
    <row r="571" spans="1:16" ht="12.75">
      <c r="A571" s="86" t="s">
        <v>2089</v>
      </c>
      <c r="B571" s="22">
        <v>431462.5</v>
      </c>
      <c r="C571" s="31" t="s">
        <v>1</v>
      </c>
      <c r="D571" s="207" t="s">
        <v>470</v>
      </c>
      <c r="E571" s="87" t="s">
        <v>453</v>
      </c>
      <c r="F571" s="80" t="s">
        <v>387</v>
      </c>
      <c r="G571" s="79" t="s">
        <v>1833</v>
      </c>
      <c r="H571" s="162" t="s">
        <v>2087</v>
      </c>
      <c r="I571" s="43" t="s">
        <v>2088</v>
      </c>
      <c r="K571" s="151" t="s">
        <v>1834</v>
      </c>
      <c r="L571" s="78" t="e">
        <f t="shared" si="16"/>
        <v>#NAME?</v>
      </c>
      <c r="M571" s="78" t="e">
        <f t="shared" si="17"/>
        <v>#NAME?</v>
      </c>
      <c r="N571" s="86" t="s">
        <v>479</v>
      </c>
      <c r="P571" s="81" t="s">
        <v>1832</v>
      </c>
    </row>
    <row r="572" spans="1:16" ht="12.75">
      <c r="A572" s="86" t="s">
        <v>1748</v>
      </c>
      <c r="B572" s="22">
        <v>431487.5</v>
      </c>
      <c r="C572" s="31" t="s">
        <v>1</v>
      </c>
      <c r="E572" s="87" t="s">
        <v>453</v>
      </c>
      <c r="F572" s="80" t="s">
        <v>387</v>
      </c>
      <c r="G572" s="79" t="s">
        <v>1971</v>
      </c>
      <c r="H572" s="162" t="s">
        <v>2087</v>
      </c>
      <c r="I572" s="43" t="s">
        <v>1831</v>
      </c>
      <c r="K572" s="151" t="s">
        <v>1835</v>
      </c>
      <c r="L572" s="78" t="e">
        <f t="shared" si="16"/>
        <v>#NAME?</v>
      </c>
      <c r="M572" s="78" t="e">
        <f t="shared" si="17"/>
        <v>#NAME?</v>
      </c>
      <c r="N572" s="86" t="s">
        <v>479</v>
      </c>
      <c r="P572" s="81" t="s">
        <v>1832</v>
      </c>
    </row>
    <row r="573" spans="1:16" ht="12.75">
      <c r="A573" s="86" t="s">
        <v>1558</v>
      </c>
      <c r="B573" s="35">
        <v>431512.5</v>
      </c>
      <c r="C573" s="31" t="s">
        <v>1</v>
      </c>
      <c r="E573" s="87" t="s">
        <v>453</v>
      </c>
      <c r="F573" s="80" t="s">
        <v>383</v>
      </c>
      <c r="G573" s="93" t="s">
        <v>1117</v>
      </c>
      <c r="H573" s="47" t="s">
        <v>829</v>
      </c>
      <c r="I573" s="43" t="s">
        <v>1286</v>
      </c>
      <c r="K573" s="151"/>
      <c r="L573" s="78" t="e">
        <f t="shared" si="16"/>
        <v>#NAME?</v>
      </c>
      <c r="M573" s="78" t="e">
        <f t="shared" si="17"/>
        <v>#NAME?</v>
      </c>
      <c r="N573" s="86" t="s">
        <v>479</v>
      </c>
      <c r="P573" s="81" t="s">
        <v>1115</v>
      </c>
    </row>
    <row r="574" spans="1:16" ht="12.75">
      <c r="A574" s="45" t="s">
        <v>221</v>
      </c>
      <c r="B574" s="22">
        <v>431525</v>
      </c>
      <c r="C574" s="31" t="s">
        <v>206</v>
      </c>
      <c r="D574" s="31" t="s">
        <v>470</v>
      </c>
      <c r="E574" s="31" t="s">
        <v>453</v>
      </c>
      <c r="F574" s="34" t="s">
        <v>69</v>
      </c>
      <c r="G574" s="32" t="s">
        <v>388</v>
      </c>
      <c r="H574" s="47" t="s">
        <v>829</v>
      </c>
      <c r="I574" s="43" t="s">
        <v>545</v>
      </c>
      <c r="J574" s="86" t="s">
        <v>470</v>
      </c>
      <c r="K574" s="151" t="s">
        <v>2264</v>
      </c>
      <c r="L574" s="78" t="e">
        <f t="shared" si="16"/>
        <v>#NAME?</v>
      </c>
      <c r="M574" s="78" t="e">
        <f t="shared" si="17"/>
        <v>#NAME?</v>
      </c>
      <c r="N574" s="86" t="s">
        <v>479</v>
      </c>
      <c r="O574" s="37"/>
      <c r="P574" s="209" t="s">
        <v>1492</v>
      </c>
    </row>
    <row r="575" spans="1:16" ht="12.75">
      <c r="A575" s="37" t="s">
        <v>1496</v>
      </c>
      <c r="B575" s="22">
        <v>431537.5</v>
      </c>
      <c r="C575" s="24" t="s">
        <v>1</v>
      </c>
      <c r="E575" s="24" t="s">
        <v>453</v>
      </c>
      <c r="F575" s="29" t="s">
        <v>384</v>
      </c>
      <c r="G575" s="32" t="s">
        <v>616</v>
      </c>
      <c r="H575" s="47" t="s">
        <v>829</v>
      </c>
      <c r="I575" s="43" t="s">
        <v>1497</v>
      </c>
      <c r="K575" s="151"/>
      <c r="L575" s="78" t="e">
        <f t="shared" si="16"/>
        <v>#NAME?</v>
      </c>
      <c r="M575" s="78" t="e">
        <f t="shared" si="17"/>
        <v>#NAME?</v>
      </c>
      <c r="N575" s="86" t="s">
        <v>479</v>
      </c>
      <c r="P575" s="81" t="s">
        <v>1115</v>
      </c>
    </row>
    <row r="576" spans="1:16" ht="12.75">
      <c r="A576" s="86" t="s">
        <v>1789</v>
      </c>
      <c r="B576" s="22">
        <v>431562.5</v>
      </c>
      <c r="C576" s="31" t="s">
        <v>1</v>
      </c>
      <c r="E576" s="87" t="s">
        <v>453</v>
      </c>
      <c r="F576" s="80" t="s">
        <v>69</v>
      </c>
      <c r="G576" s="79" t="s">
        <v>391</v>
      </c>
      <c r="K576" s="151" t="s">
        <v>2657</v>
      </c>
      <c r="L576" s="78" t="e">
        <f t="shared" si="16"/>
        <v>#NAME?</v>
      </c>
      <c r="M576" s="78" t="e">
        <f t="shared" si="17"/>
        <v>#NAME?</v>
      </c>
      <c r="N576" s="86" t="s">
        <v>479</v>
      </c>
      <c r="P576" s="81" t="s">
        <v>2211</v>
      </c>
    </row>
    <row r="577" spans="1:16" ht="12.75">
      <c r="A577" s="86" t="s">
        <v>1015</v>
      </c>
      <c r="B577" s="22">
        <v>431575</v>
      </c>
      <c r="C577" s="31" t="s">
        <v>1</v>
      </c>
      <c r="E577" s="87" t="s">
        <v>453</v>
      </c>
      <c r="F577" s="80" t="s">
        <v>67</v>
      </c>
      <c r="G577" s="79" t="s">
        <v>2175</v>
      </c>
      <c r="H577" s="47" t="s">
        <v>829</v>
      </c>
      <c r="I577" s="43" t="s">
        <v>2189</v>
      </c>
      <c r="K577" s="151" t="s">
        <v>2174</v>
      </c>
      <c r="L577" s="78" t="e">
        <f t="shared" si="16"/>
        <v>#NAME?</v>
      </c>
      <c r="M577" s="78" t="e">
        <f t="shared" si="17"/>
        <v>#NAME?</v>
      </c>
      <c r="N577" s="86" t="s">
        <v>479</v>
      </c>
      <c r="P577" s="81" t="s">
        <v>1780</v>
      </c>
    </row>
    <row r="578" spans="1:16" ht="12.75">
      <c r="A578" s="86" t="s">
        <v>1365</v>
      </c>
      <c r="B578" s="22">
        <v>431612.5</v>
      </c>
      <c r="C578" s="31" t="s">
        <v>1</v>
      </c>
      <c r="D578" s="42" t="s">
        <v>514</v>
      </c>
      <c r="E578" s="87" t="s">
        <v>453</v>
      </c>
      <c r="F578" s="80" t="s">
        <v>387</v>
      </c>
      <c r="G578" s="13" t="s">
        <v>2486</v>
      </c>
      <c r="K578" s="151"/>
      <c r="L578" s="78" t="e">
        <f aca="true" t="shared" si="18" ref="L578:L641">KmHomeLoc2DxLoc(PontiHomeLoc,K578)</f>
        <v>#NAME?</v>
      </c>
      <c r="M578" s="78" t="e">
        <f aca="true" t="shared" si="19" ref="M578:M641">BearingHomeLoc2DxLoc(PontiHomeLoc,K578)</f>
        <v>#NAME?</v>
      </c>
      <c r="N578" s="86" t="s">
        <v>479</v>
      </c>
      <c r="P578" s="209" t="s">
        <v>1492</v>
      </c>
    </row>
    <row r="579" spans="1:16" ht="12.75">
      <c r="A579" s="45" t="s">
        <v>552</v>
      </c>
      <c r="B579" s="22">
        <v>433062.5</v>
      </c>
      <c r="C579" s="31" t="s">
        <v>553</v>
      </c>
      <c r="D579" s="8" t="s">
        <v>521</v>
      </c>
      <c r="E579" s="31" t="s">
        <v>453</v>
      </c>
      <c r="F579" s="34" t="s">
        <v>65</v>
      </c>
      <c r="G579" s="13" t="s">
        <v>64</v>
      </c>
      <c r="J579" s="26" t="s">
        <v>578</v>
      </c>
      <c r="K579" s="151" t="s">
        <v>1043</v>
      </c>
      <c r="L579" s="78" t="e">
        <f t="shared" si="18"/>
        <v>#NAME?</v>
      </c>
      <c r="M579" s="78" t="e">
        <f t="shared" si="19"/>
        <v>#NAME?</v>
      </c>
      <c r="N579" s="37" t="s">
        <v>479</v>
      </c>
      <c r="P579" s="209" t="s">
        <v>1492</v>
      </c>
    </row>
    <row r="580" spans="1:16" ht="12.75">
      <c r="A580" s="37" t="s">
        <v>599</v>
      </c>
      <c r="B580" s="22">
        <v>435187.5</v>
      </c>
      <c r="C580" s="24">
        <v>0</v>
      </c>
      <c r="E580" s="24" t="s">
        <v>453</v>
      </c>
      <c r="F580" s="29" t="s">
        <v>65</v>
      </c>
      <c r="G580" s="32" t="s">
        <v>604</v>
      </c>
      <c r="H580" s="46" t="s">
        <v>830</v>
      </c>
      <c r="I580" s="29">
        <v>331251</v>
      </c>
      <c r="K580" s="151" t="s">
        <v>1044</v>
      </c>
      <c r="L580" s="78" t="e">
        <f t="shared" si="18"/>
        <v>#NAME?</v>
      </c>
      <c r="M580" s="78" t="e">
        <f t="shared" si="19"/>
        <v>#NAME?</v>
      </c>
      <c r="N580" s="37" t="s">
        <v>479</v>
      </c>
      <c r="O580" s="37"/>
      <c r="P580" s="209" t="s">
        <v>1492</v>
      </c>
    </row>
    <row r="581" spans="1:16" ht="12.75">
      <c r="A581" s="86" t="s">
        <v>622</v>
      </c>
      <c r="B581" s="22">
        <v>1297000</v>
      </c>
      <c r="C581" s="87" t="s">
        <v>536</v>
      </c>
      <c r="E581" s="87" t="s">
        <v>453</v>
      </c>
      <c r="F581" s="80" t="s">
        <v>67</v>
      </c>
      <c r="G581" s="79" t="s">
        <v>2175</v>
      </c>
      <c r="H581" s="47" t="s">
        <v>829</v>
      </c>
      <c r="I581" s="43" t="s">
        <v>2189</v>
      </c>
      <c r="K581" s="151" t="s">
        <v>2174</v>
      </c>
      <c r="L581" s="78" t="e">
        <f t="shared" si="18"/>
        <v>#NAME?</v>
      </c>
      <c r="M581" s="78" t="e">
        <f t="shared" si="19"/>
        <v>#NAME?</v>
      </c>
      <c r="N581" s="86" t="s">
        <v>479</v>
      </c>
      <c r="P581" s="81" t="s">
        <v>1780</v>
      </c>
    </row>
    <row r="582" spans="1:16" ht="12.75">
      <c r="A582" s="86" t="s">
        <v>622</v>
      </c>
      <c r="B582" s="22">
        <v>1297000</v>
      </c>
      <c r="C582" s="87" t="s">
        <v>536</v>
      </c>
      <c r="E582" s="87" t="s">
        <v>453</v>
      </c>
      <c r="F582" s="80" t="s">
        <v>387</v>
      </c>
      <c r="G582" s="79" t="s">
        <v>1833</v>
      </c>
      <c r="K582" s="151" t="s">
        <v>1834</v>
      </c>
      <c r="L582" s="78" t="e">
        <f t="shared" si="18"/>
        <v>#NAME?</v>
      </c>
      <c r="M582" s="78" t="e">
        <f t="shared" si="19"/>
        <v>#NAME?</v>
      </c>
      <c r="N582" s="86" t="s">
        <v>479</v>
      </c>
      <c r="P582" s="81" t="s">
        <v>1832</v>
      </c>
    </row>
    <row r="583" spans="1:16" ht="12.75">
      <c r="A583" s="86" t="s">
        <v>1883</v>
      </c>
      <c r="B583" s="22">
        <v>1297100</v>
      </c>
      <c r="C583" s="87" t="s">
        <v>536</v>
      </c>
      <c r="E583" s="87" t="s">
        <v>453</v>
      </c>
      <c r="F583" s="80" t="s">
        <v>65</v>
      </c>
      <c r="G583" s="79" t="s">
        <v>1880</v>
      </c>
      <c r="K583" s="151" t="s">
        <v>1882</v>
      </c>
      <c r="L583" s="78" t="e">
        <f t="shared" si="18"/>
        <v>#NAME?</v>
      </c>
      <c r="M583" s="78" t="e">
        <f t="shared" si="19"/>
        <v>#NAME?</v>
      </c>
      <c r="N583" s="86" t="s">
        <v>479</v>
      </c>
      <c r="P583" s="81" t="s">
        <v>1929</v>
      </c>
    </row>
    <row r="584" spans="1:16" ht="12.75">
      <c r="A584" s="86" t="s">
        <v>632</v>
      </c>
      <c r="B584" s="22">
        <v>1297475</v>
      </c>
      <c r="C584" s="87" t="s">
        <v>1629</v>
      </c>
      <c r="E584" s="87" t="s">
        <v>453</v>
      </c>
      <c r="F584" s="80" t="s">
        <v>383</v>
      </c>
      <c r="G584" s="79" t="s">
        <v>1117</v>
      </c>
      <c r="H584" s="47" t="s">
        <v>829</v>
      </c>
      <c r="I584" s="43" t="s">
        <v>1286</v>
      </c>
      <c r="K584" s="151"/>
      <c r="L584" s="78" t="e">
        <f t="shared" si="18"/>
        <v>#NAME?</v>
      </c>
      <c r="M584" s="78" t="e">
        <f t="shared" si="19"/>
        <v>#NAME?</v>
      </c>
      <c r="N584" s="86" t="s">
        <v>479</v>
      </c>
      <c r="P584" s="81" t="s">
        <v>1115</v>
      </c>
    </row>
    <row r="585" spans="1:16" ht="12.75">
      <c r="A585" s="160" t="s">
        <v>23</v>
      </c>
      <c r="B585" s="22">
        <v>1297700</v>
      </c>
      <c r="C585" s="87" t="s">
        <v>1527</v>
      </c>
      <c r="E585" s="87" t="s">
        <v>453</v>
      </c>
      <c r="F585" s="80" t="s">
        <v>65</v>
      </c>
      <c r="G585" s="79" t="s">
        <v>579</v>
      </c>
      <c r="K585" s="151" t="s">
        <v>1044</v>
      </c>
      <c r="L585" s="78" t="e">
        <f t="shared" si="18"/>
        <v>#NAME?</v>
      </c>
      <c r="M585" s="78" t="e">
        <f t="shared" si="19"/>
        <v>#NAME?</v>
      </c>
      <c r="N585" s="86" t="s">
        <v>479</v>
      </c>
      <c r="P585" s="159" t="s">
        <v>1538</v>
      </c>
    </row>
    <row r="586" spans="1:16" ht="12.75">
      <c r="A586" s="37" t="s">
        <v>599</v>
      </c>
      <c r="B586" s="22">
        <v>144600</v>
      </c>
      <c r="C586" s="24">
        <v>0</v>
      </c>
      <c r="D586" s="207" t="s">
        <v>605</v>
      </c>
      <c r="E586" s="24" t="s">
        <v>454</v>
      </c>
      <c r="F586" s="29" t="s">
        <v>311</v>
      </c>
      <c r="G586" s="32" t="s">
        <v>606</v>
      </c>
      <c r="H586" s="46" t="s">
        <v>830</v>
      </c>
      <c r="I586" s="29">
        <v>357384</v>
      </c>
      <c r="K586" s="151" t="s">
        <v>1864</v>
      </c>
      <c r="L586" s="78" t="e">
        <f t="shared" si="18"/>
        <v>#NAME?</v>
      </c>
      <c r="M586" s="78" t="e">
        <f t="shared" si="19"/>
        <v>#NAME?</v>
      </c>
      <c r="N586" s="37" t="s">
        <v>481</v>
      </c>
      <c r="P586" s="81" t="s">
        <v>1890</v>
      </c>
    </row>
    <row r="587" spans="1:16" ht="12.75">
      <c r="A587" s="37" t="s">
        <v>599</v>
      </c>
      <c r="B587" s="22">
        <v>144700</v>
      </c>
      <c r="C587" s="24">
        <v>0</v>
      </c>
      <c r="E587" s="24" t="s">
        <v>454</v>
      </c>
      <c r="F587" s="29" t="s">
        <v>311</v>
      </c>
      <c r="G587" s="32" t="s">
        <v>301</v>
      </c>
      <c r="H587" s="46" t="s">
        <v>830</v>
      </c>
      <c r="I587" s="29">
        <v>360356</v>
      </c>
      <c r="K587" s="151"/>
      <c r="L587" s="78" t="e">
        <f t="shared" si="18"/>
        <v>#NAME?</v>
      </c>
      <c r="M587" s="78" t="e">
        <f t="shared" si="19"/>
        <v>#NAME?</v>
      </c>
      <c r="N587" s="37" t="s">
        <v>481</v>
      </c>
      <c r="O587" s="37"/>
      <c r="P587" s="209" t="s">
        <v>1492</v>
      </c>
    </row>
    <row r="588" spans="1:16" ht="12.75">
      <c r="A588" s="37" t="s">
        <v>599</v>
      </c>
      <c r="B588" s="22">
        <v>145250</v>
      </c>
      <c r="C588" s="24">
        <v>0</v>
      </c>
      <c r="E588" s="24" t="s">
        <v>454</v>
      </c>
      <c r="F588" s="29" t="s">
        <v>117</v>
      </c>
      <c r="G588" s="32" t="s">
        <v>619</v>
      </c>
      <c r="H588" s="46" t="s">
        <v>830</v>
      </c>
      <c r="I588" s="29">
        <v>87275</v>
      </c>
      <c r="K588" s="151"/>
      <c r="L588" s="78" t="e">
        <f t="shared" si="18"/>
        <v>#NAME?</v>
      </c>
      <c r="M588" s="78" t="e">
        <f t="shared" si="19"/>
        <v>#NAME?</v>
      </c>
      <c r="N588" s="37" t="s">
        <v>481</v>
      </c>
      <c r="O588" s="37"/>
      <c r="P588" s="209" t="s">
        <v>1492</v>
      </c>
    </row>
    <row r="589" spans="1:16" ht="12.75">
      <c r="A589" s="32" t="s">
        <v>33</v>
      </c>
      <c r="B589" s="33">
        <v>145600</v>
      </c>
      <c r="C589" s="82" t="s">
        <v>1344</v>
      </c>
      <c r="D589" s="34" t="s">
        <v>470</v>
      </c>
      <c r="E589" s="34" t="s">
        <v>454</v>
      </c>
      <c r="F589" s="34" t="s">
        <v>307</v>
      </c>
      <c r="G589" s="32" t="s">
        <v>306</v>
      </c>
      <c r="J589" s="37"/>
      <c r="K589" s="151" t="s">
        <v>1847</v>
      </c>
      <c r="L589" s="78" t="e">
        <f t="shared" si="18"/>
        <v>#NAME?</v>
      </c>
      <c r="M589" s="78" t="e">
        <f t="shared" si="19"/>
        <v>#NAME?</v>
      </c>
      <c r="N589" s="37" t="s">
        <v>481</v>
      </c>
      <c r="P589" s="81" t="s">
        <v>1846</v>
      </c>
    </row>
    <row r="590" spans="1:16" ht="12.75">
      <c r="A590" s="32" t="s">
        <v>172</v>
      </c>
      <c r="B590" s="33">
        <v>145612.5</v>
      </c>
      <c r="C590" s="82" t="s">
        <v>1344</v>
      </c>
      <c r="D590" s="44" t="s">
        <v>2651</v>
      </c>
      <c r="E590" s="34" t="s">
        <v>454</v>
      </c>
      <c r="F590" s="34" t="s">
        <v>46</v>
      </c>
      <c r="G590" s="13" t="s">
        <v>303</v>
      </c>
      <c r="J590" s="37"/>
      <c r="K590" s="151" t="s">
        <v>1475</v>
      </c>
      <c r="L590" s="78" t="e">
        <f t="shared" si="18"/>
        <v>#NAME?</v>
      </c>
      <c r="M590" s="78" t="e">
        <f t="shared" si="19"/>
        <v>#NAME?</v>
      </c>
      <c r="N590" s="37" t="s">
        <v>481</v>
      </c>
      <c r="O590" s="37"/>
      <c r="P590" s="81" t="s">
        <v>1476</v>
      </c>
    </row>
    <row r="591" spans="1:16" ht="12.75">
      <c r="A591" s="32" t="s">
        <v>29</v>
      </c>
      <c r="B591" s="33">
        <v>145625</v>
      </c>
      <c r="C591" s="82" t="s">
        <v>1344</v>
      </c>
      <c r="D591" s="44" t="s">
        <v>2651</v>
      </c>
      <c r="E591" s="34" t="s">
        <v>454</v>
      </c>
      <c r="F591" s="82" t="s">
        <v>117</v>
      </c>
      <c r="G591" s="13" t="s">
        <v>1542</v>
      </c>
      <c r="H591" s="145" t="s">
        <v>830</v>
      </c>
      <c r="I591" s="80" t="s">
        <v>1569</v>
      </c>
      <c r="J591" s="86" t="s">
        <v>2463</v>
      </c>
      <c r="K591" s="151"/>
      <c r="L591" s="78" t="e">
        <f t="shared" si="18"/>
        <v>#NAME?</v>
      </c>
      <c r="M591" s="78" t="e">
        <f t="shared" si="19"/>
        <v>#NAME?</v>
      </c>
      <c r="N591" s="37" t="s">
        <v>481</v>
      </c>
      <c r="P591" s="86" t="s">
        <v>1266</v>
      </c>
    </row>
    <row r="592" spans="1:16" ht="12.75">
      <c r="A592" s="32" t="s">
        <v>141</v>
      </c>
      <c r="B592" s="33">
        <v>145637.5</v>
      </c>
      <c r="C592" s="82" t="s">
        <v>1344</v>
      </c>
      <c r="D592" s="34" t="s">
        <v>470</v>
      </c>
      <c r="E592" s="34" t="s">
        <v>454</v>
      </c>
      <c r="F592" s="34" t="s">
        <v>309</v>
      </c>
      <c r="G592" s="32" t="s">
        <v>308</v>
      </c>
      <c r="H592" s="45"/>
      <c r="J592" s="37"/>
      <c r="K592" s="151"/>
      <c r="L592" s="78" t="e">
        <f t="shared" si="18"/>
        <v>#NAME?</v>
      </c>
      <c r="M592" s="78" t="e">
        <f t="shared" si="19"/>
        <v>#NAME?</v>
      </c>
      <c r="N592" s="37" t="s">
        <v>481</v>
      </c>
      <c r="O592" s="37"/>
      <c r="P592" s="209" t="s">
        <v>1492</v>
      </c>
    </row>
    <row r="593" spans="1:16" ht="12.75">
      <c r="A593" s="32" t="s">
        <v>44</v>
      </c>
      <c r="B593" s="33">
        <v>145650</v>
      </c>
      <c r="C593" s="82" t="s">
        <v>1344</v>
      </c>
      <c r="D593" s="34" t="s">
        <v>470</v>
      </c>
      <c r="E593" s="34" t="s">
        <v>454</v>
      </c>
      <c r="F593" s="34" t="s">
        <v>46</v>
      </c>
      <c r="G593" s="32" t="s">
        <v>45</v>
      </c>
      <c r="H593" s="46" t="s">
        <v>830</v>
      </c>
      <c r="I593" s="29">
        <v>390380</v>
      </c>
      <c r="K593" s="151" t="s">
        <v>1126</v>
      </c>
      <c r="L593" s="78" t="e">
        <f t="shared" si="18"/>
        <v>#NAME?</v>
      </c>
      <c r="M593" s="78" t="e">
        <f t="shared" si="19"/>
        <v>#NAME?</v>
      </c>
      <c r="N593" s="37" t="s">
        <v>481</v>
      </c>
      <c r="O593" s="37"/>
      <c r="P593" s="81" t="s">
        <v>1774</v>
      </c>
    </row>
    <row r="594" spans="1:16" ht="12.75">
      <c r="A594" s="32" t="s">
        <v>135</v>
      </c>
      <c r="B594" s="33">
        <v>145675</v>
      </c>
      <c r="C594" s="82" t="s">
        <v>1344</v>
      </c>
      <c r="D594" s="34" t="s">
        <v>470</v>
      </c>
      <c r="E594" s="34" t="s">
        <v>454</v>
      </c>
      <c r="F594" s="34" t="s">
        <v>311</v>
      </c>
      <c r="G594" s="32" t="s">
        <v>312</v>
      </c>
      <c r="J594" s="37"/>
      <c r="K594" s="151"/>
      <c r="L594" s="78" t="e">
        <f t="shared" si="18"/>
        <v>#NAME?</v>
      </c>
      <c r="M594" s="78" t="e">
        <f t="shared" si="19"/>
        <v>#NAME?</v>
      </c>
      <c r="N594" s="37" t="s">
        <v>481</v>
      </c>
      <c r="P594" s="209" t="s">
        <v>1492</v>
      </c>
    </row>
    <row r="595" spans="1:16" ht="12.75">
      <c r="A595" s="36" t="s">
        <v>60</v>
      </c>
      <c r="B595" s="28">
        <v>145700</v>
      </c>
      <c r="C595" s="82" t="s">
        <v>1344</v>
      </c>
      <c r="D595" s="80" t="s">
        <v>612</v>
      </c>
      <c r="E595" s="29" t="s">
        <v>454</v>
      </c>
      <c r="F595" s="29" t="s">
        <v>46</v>
      </c>
      <c r="G595" s="36" t="s">
        <v>302</v>
      </c>
      <c r="J595" s="37"/>
      <c r="K595" s="151" t="s">
        <v>1425</v>
      </c>
      <c r="L595" s="78" t="e">
        <f t="shared" si="18"/>
        <v>#NAME?</v>
      </c>
      <c r="M595" s="78" t="e">
        <f t="shared" si="19"/>
        <v>#NAME?</v>
      </c>
      <c r="N595" s="37" t="s">
        <v>481</v>
      </c>
      <c r="O595" s="37"/>
      <c r="P595" s="81" t="s">
        <v>1774</v>
      </c>
    </row>
    <row r="596" spans="1:16" ht="12.75">
      <c r="A596" s="86" t="s">
        <v>136</v>
      </c>
      <c r="B596" s="22">
        <v>145712.5</v>
      </c>
      <c r="C596" s="82" t="s">
        <v>1344</v>
      </c>
      <c r="D596" s="42" t="s">
        <v>2651</v>
      </c>
      <c r="E596" s="87" t="s">
        <v>2220</v>
      </c>
      <c r="F596" s="80" t="s">
        <v>46</v>
      </c>
      <c r="G596" s="13" t="s">
        <v>305</v>
      </c>
      <c r="K596" s="151"/>
      <c r="L596" s="78" t="e">
        <f t="shared" si="18"/>
        <v>#NAME?</v>
      </c>
      <c r="M596" s="78" t="e">
        <f t="shared" si="19"/>
        <v>#NAME?</v>
      </c>
      <c r="N596" s="86" t="s">
        <v>481</v>
      </c>
      <c r="P596" s="81" t="s">
        <v>1774</v>
      </c>
    </row>
    <row r="597" spans="1:16" ht="12.75">
      <c r="A597" s="32" t="s">
        <v>145</v>
      </c>
      <c r="B597" s="33">
        <v>145725</v>
      </c>
      <c r="C597" s="82" t="s">
        <v>1344</v>
      </c>
      <c r="D597" s="80" t="s">
        <v>612</v>
      </c>
      <c r="E597" s="34" t="s">
        <v>454</v>
      </c>
      <c r="F597" s="34" t="s">
        <v>311</v>
      </c>
      <c r="G597" s="32" t="s">
        <v>301</v>
      </c>
      <c r="J597" s="37"/>
      <c r="K597" s="151" t="s">
        <v>1837</v>
      </c>
      <c r="L597" s="78" t="e">
        <f t="shared" si="18"/>
        <v>#NAME?</v>
      </c>
      <c r="M597" s="78" t="e">
        <f t="shared" si="19"/>
        <v>#NAME?</v>
      </c>
      <c r="N597" s="37" t="s">
        <v>481</v>
      </c>
      <c r="P597" s="209" t="s">
        <v>1492</v>
      </c>
    </row>
    <row r="598" spans="1:16" ht="12.75">
      <c r="A598" s="191" t="s">
        <v>153</v>
      </c>
      <c r="B598" s="33">
        <v>145775</v>
      </c>
      <c r="C598" s="82" t="s">
        <v>1344</v>
      </c>
      <c r="D598" s="34" t="s">
        <v>470</v>
      </c>
      <c r="E598" s="34" t="s">
        <v>454</v>
      </c>
      <c r="F598" s="34" t="s">
        <v>46</v>
      </c>
      <c r="G598" s="32" t="s">
        <v>305</v>
      </c>
      <c r="J598" s="37"/>
      <c r="K598" s="151"/>
      <c r="L598" s="78" t="e">
        <f t="shared" si="18"/>
        <v>#NAME?</v>
      </c>
      <c r="M598" s="78" t="e">
        <f t="shared" si="19"/>
        <v>#NAME?</v>
      </c>
      <c r="N598" s="37" t="s">
        <v>481</v>
      </c>
      <c r="P598" s="209" t="s">
        <v>1492</v>
      </c>
    </row>
    <row r="599" spans="1:16" ht="12.75">
      <c r="A599" s="79" t="s">
        <v>153</v>
      </c>
      <c r="B599" s="33">
        <v>145775</v>
      </c>
      <c r="C599" s="82" t="s">
        <v>1344</v>
      </c>
      <c r="D599" s="44" t="s">
        <v>2651</v>
      </c>
      <c r="E599" s="34" t="s">
        <v>454</v>
      </c>
      <c r="F599" s="82" t="s">
        <v>311</v>
      </c>
      <c r="G599" s="13" t="s">
        <v>1932</v>
      </c>
      <c r="J599" s="37"/>
      <c r="K599" s="151" t="s">
        <v>1836</v>
      </c>
      <c r="L599" s="78" t="e">
        <f t="shared" si="18"/>
        <v>#NAME?</v>
      </c>
      <c r="M599" s="78" t="e">
        <f t="shared" si="19"/>
        <v>#NAME?</v>
      </c>
      <c r="N599" s="37" t="s">
        <v>481</v>
      </c>
      <c r="P599" s="81" t="s">
        <v>1788</v>
      </c>
    </row>
    <row r="600" spans="1:16" ht="12.75">
      <c r="A600" s="45" t="s">
        <v>57</v>
      </c>
      <c r="B600" s="22">
        <v>430050</v>
      </c>
      <c r="C600" s="31" t="s">
        <v>1</v>
      </c>
      <c r="D600" s="31" t="s">
        <v>470</v>
      </c>
      <c r="E600" s="31" t="s">
        <v>454</v>
      </c>
      <c r="F600" s="34" t="s">
        <v>46</v>
      </c>
      <c r="G600" s="32" t="s">
        <v>303</v>
      </c>
      <c r="J600" s="37"/>
      <c r="K600" s="151" t="s">
        <v>1475</v>
      </c>
      <c r="L600" s="78" t="e">
        <f t="shared" si="18"/>
        <v>#NAME?</v>
      </c>
      <c r="M600" s="78" t="e">
        <f t="shared" si="19"/>
        <v>#NAME?</v>
      </c>
      <c r="N600" s="37" t="s">
        <v>481</v>
      </c>
      <c r="O600" s="37"/>
      <c r="P600" s="86" t="s">
        <v>1476</v>
      </c>
    </row>
    <row r="601" spans="1:16" ht="12.75">
      <c r="A601" s="191" t="s">
        <v>38</v>
      </c>
      <c r="B601" s="22">
        <v>430075</v>
      </c>
      <c r="C601" s="31" t="s">
        <v>1</v>
      </c>
      <c r="D601" s="44" t="s">
        <v>2651</v>
      </c>
      <c r="E601" s="31" t="s">
        <v>454</v>
      </c>
      <c r="F601" s="82" t="s">
        <v>311</v>
      </c>
      <c r="G601" s="13" t="s">
        <v>1932</v>
      </c>
      <c r="J601" s="37"/>
      <c r="K601" s="151" t="s">
        <v>1931</v>
      </c>
      <c r="L601" s="78" t="e">
        <f t="shared" si="18"/>
        <v>#NAME?</v>
      </c>
      <c r="M601" s="78" t="e">
        <f t="shared" si="19"/>
        <v>#NAME?</v>
      </c>
      <c r="N601" s="37" t="s">
        <v>481</v>
      </c>
      <c r="O601" s="37"/>
      <c r="P601" s="86" t="s">
        <v>1933</v>
      </c>
    </row>
    <row r="602" spans="1:16" ht="12.75">
      <c r="A602" s="45" t="s">
        <v>180</v>
      </c>
      <c r="B602" s="22">
        <v>430100</v>
      </c>
      <c r="C602" s="31" t="s">
        <v>1</v>
      </c>
      <c r="D602" s="31" t="s">
        <v>470</v>
      </c>
      <c r="E602" s="31" t="s">
        <v>454</v>
      </c>
      <c r="F602" s="34" t="s">
        <v>309</v>
      </c>
      <c r="G602" s="32" t="s">
        <v>308</v>
      </c>
      <c r="J602" s="37"/>
      <c r="K602" s="151"/>
      <c r="L602" s="78" t="e">
        <f t="shared" si="18"/>
        <v>#NAME?</v>
      </c>
      <c r="M602" s="78" t="e">
        <f t="shared" si="19"/>
        <v>#NAME?</v>
      </c>
      <c r="N602" s="37" t="s">
        <v>481</v>
      </c>
      <c r="P602" s="209" t="s">
        <v>1492</v>
      </c>
    </row>
    <row r="603" spans="1:16" ht="12.75">
      <c r="A603" s="86" t="s">
        <v>13</v>
      </c>
      <c r="B603" s="22">
        <v>430175</v>
      </c>
      <c r="C603" s="31" t="s">
        <v>1</v>
      </c>
      <c r="D603" s="42" t="s">
        <v>2651</v>
      </c>
      <c r="E603" s="87" t="s">
        <v>2220</v>
      </c>
      <c r="F603" s="80" t="s">
        <v>46</v>
      </c>
      <c r="G603" s="13" t="s">
        <v>305</v>
      </c>
      <c r="K603" s="151" t="s">
        <v>2720</v>
      </c>
      <c r="L603" s="78" t="e">
        <f t="shared" si="18"/>
        <v>#NAME?</v>
      </c>
      <c r="M603" s="78" t="e">
        <f t="shared" si="19"/>
        <v>#NAME?</v>
      </c>
      <c r="N603" s="86" t="s">
        <v>481</v>
      </c>
      <c r="P603" s="81" t="s">
        <v>2718</v>
      </c>
    </row>
    <row r="604" spans="1:16" ht="12.75">
      <c r="A604" s="45" t="s">
        <v>21</v>
      </c>
      <c r="B604" s="22">
        <v>430200</v>
      </c>
      <c r="C604" s="31" t="s">
        <v>1</v>
      </c>
      <c r="D604" s="31" t="s">
        <v>470</v>
      </c>
      <c r="E604" s="31" t="s">
        <v>454</v>
      </c>
      <c r="F604" s="34" t="s">
        <v>46</v>
      </c>
      <c r="G604" s="32" t="s">
        <v>302</v>
      </c>
      <c r="J604" s="37"/>
      <c r="K604" s="151" t="s">
        <v>1425</v>
      </c>
      <c r="L604" s="78" t="e">
        <f t="shared" si="18"/>
        <v>#NAME?</v>
      </c>
      <c r="M604" s="78" t="e">
        <f t="shared" si="19"/>
        <v>#NAME?</v>
      </c>
      <c r="N604" s="37" t="s">
        <v>481</v>
      </c>
      <c r="P604" s="86" t="s">
        <v>1774</v>
      </c>
    </row>
    <row r="605" spans="1:16" ht="12.75">
      <c r="A605" s="45" t="s">
        <v>26</v>
      </c>
      <c r="B605" s="22">
        <v>430225</v>
      </c>
      <c r="C605" s="31" t="s">
        <v>1</v>
      </c>
      <c r="D605" s="31" t="s">
        <v>470</v>
      </c>
      <c r="E605" s="31" t="s">
        <v>454</v>
      </c>
      <c r="F605" s="34" t="s">
        <v>46</v>
      </c>
      <c r="G605" s="32" t="s">
        <v>304</v>
      </c>
      <c r="J605" s="37"/>
      <c r="K605" s="151" t="s">
        <v>1426</v>
      </c>
      <c r="L605" s="78" t="e">
        <f t="shared" si="18"/>
        <v>#NAME?</v>
      </c>
      <c r="M605" s="78" t="e">
        <f t="shared" si="19"/>
        <v>#NAME?</v>
      </c>
      <c r="N605" s="37" t="s">
        <v>481</v>
      </c>
      <c r="P605" s="86" t="s">
        <v>1774</v>
      </c>
    </row>
    <row r="606" spans="1:16" ht="12.75">
      <c r="A606" s="191" t="s">
        <v>83</v>
      </c>
      <c r="B606" s="22">
        <v>430300</v>
      </c>
      <c r="C606" s="31" t="s">
        <v>1</v>
      </c>
      <c r="D606" s="206" t="s">
        <v>502</v>
      </c>
      <c r="E606" s="31" t="s">
        <v>454</v>
      </c>
      <c r="F606" s="34" t="s">
        <v>311</v>
      </c>
      <c r="G606" s="14" t="s">
        <v>310</v>
      </c>
      <c r="J606" s="37"/>
      <c r="K606" s="151"/>
      <c r="L606" s="78" t="e">
        <f t="shared" si="18"/>
        <v>#NAME?</v>
      </c>
      <c r="M606" s="78" t="e">
        <f t="shared" si="19"/>
        <v>#NAME?</v>
      </c>
      <c r="N606" s="37" t="s">
        <v>481</v>
      </c>
      <c r="P606" s="209" t="s">
        <v>1492</v>
      </c>
    </row>
    <row r="607" spans="1:16" ht="12.75">
      <c r="A607" s="86" t="s">
        <v>86</v>
      </c>
      <c r="B607" s="22">
        <v>430350</v>
      </c>
      <c r="C607" s="31" t="s">
        <v>1</v>
      </c>
      <c r="D607" s="44" t="s">
        <v>2651</v>
      </c>
      <c r="E607" s="87" t="s">
        <v>454</v>
      </c>
      <c r="F607" s="80" t="s">
        <v>117</v>
      </c>
      <c r="G607" s="13" t="s">
        <v>1568</v>
      </c>
      <c r="H607" s="145" t="s">
        <v>830</v>
      </c>
      <c r="I607" s="80" t="s">
        <v>1569</v>
      </c>
      <c r="J607" s="81" t="s">
        <v>2463</v>
      </c>
      <c r="K607" s="151" t="s">
        <v>1570</v>
      </c>
      <c r="L607" s="78" t="e">
        <f t="shared" si="18"/>
        <v>#NAME?</v>
      </c>
      <c r="M607" s="78" t="e">
        <f t="shared" si="19"/>
        <v>#NAME?</v>
      </c>
      <c r="N607" s="86" t="s">
        <v>481</v>
      </c>
      <c r="P607" s="81" t="s">
        <v>1567</v>
      </c>
    </row>
    <row r="608" spans="1:16" ht="12.75">
      <c r="A608" s="86" t="s">
        <v>122</v>
      </c>
      <c r="B608" s="22">
        <v>430387.5</v>
      </c>
      <c r="C608" s="24" t="s">
        <v>53</v>
      </c>
      <c r="E608" s="87" t="s">
        <v>454</v>
      </c>
      <c r="F608" s="80" t="s">
        <v>311</v>
      </c>
      <c r="G608" s="79" t="s">
        <v>301</v>
      </c>
      <c r="H608" s="162" t="s">
        <v>1912</v>
      </c>
      <c r="I608" s="43" t="s">
        <v>1936</v>
      </c>
      <c r="K608" s="151" t="s">
        <v>2267</v>
      </c>
      <c r="L608" s="78" t="e">
        <f t="shared" si="18"/>
        <v>#NAME?</v>
      </c>
      <c r="M608" s="78" t="e">
        <f t="shared" si="19"/>
        <v>#NAME?</v>
      </c>
      <c r="N608" s="86" t="s">
        <v>481</v>
      </c>
      <c r="P608" s="209" t="s">
        <v>1492</v>
      </c>
    </row>
    <row r="609" spans="1:16" ht="12.75">
      <c r="A609" s="86" t="s">
        <v>113</v>
      </c>
      <c r="B609" s="35">
        <v>431300</v>
      </c>
      <c r="C609" s="31" t="s">
        <v>1</v>
      </c>
      <c r="D609" s="87" t="s">
        <v>605</v>
      </c>
      <c r="E609" s="24" t="s">
        <v>454</v>
      </c>
      <c r="F609" s="29" t="s">
        <v>46</v>
      </c>
      <c r="G609" s="17" t="s">
        <v>114</v>
      </c>
      <c r="H609" s="17" t="s">
        <v>831</v>
      </c>
      <c r="K609" s="151" t="s">
        <v>1126</v>
      </c>
      <c r="L609" s="78" t="e">
        <f t="shared" si="18"/>
        <v>#NAME?</v>
      </c>
      <c r="M609" s="78" t="e">
        <f t="shared" si="19"/>
        <v>#NAME?</v>
      </c>
      <c r="N609" s="37" t="s">
        <v>481</v>
      </c>
      <c r="O609" s="37"/>
      <c r="P609" s="86" t="s">
        <v>1774</v>
      </c>
    </row>
    <row r="610" spans="1:16" ht="12.75">
      <c r="A610" s="102" t="s">
        <v>115</v>
      </c>
      <c r="B610" s="22">
        <v>431350</v>
      </c>
      <c r="C610" s="31" t="s">
        <v>1</v>
      </c>
      <c r="D610" s="87" t="s">
        <v>605</v>
      </c>
      <c r="E610" s="31" t="s">
        <v>454</v>
      </c>
      <c r="F610" s="34" t="s">
        <v>117</v>
      </c>
      <c r="G610" s="16" t="s">
        <v>116</v>
      </c>
      <c r="H610" s="17" t="s">
        <v>831</v>
      </c>
      <c r="K610" s="151" t="s">
        <v>1127</v>
      </c>
      <c r="L610" s="78" t="e">
        <f t="shared" si="18"/>
        <v>#NAME?</v>
      </c>
      <c r="M610" s="78" t="e">
        <f t="shared" si="19"/>
        <v>#NAME?</v>
      </c>
      <c r="N610" s="37" t="s">
        <v>481</v>
      </c>
      <c r="P610" s="81" t="s">
        <v>1774</v>
      </c>
    </row>
    <row r="611" spans="1:16" ht="12.75">
      <c r="A611" s="86" t="s">
        <v>1320</v>
      </c>
      <c r="B611" s="35">
        <v>431437.5</v>
      </c>
      <c r="C611" s="155" t="s">
        <v>1903</v>
      </c>
      <c r="D611"/>
      <c r="E611" s="87" t="s">
        <v>2220</v>
      </c>
      <c r="F611" s="156" t="s">
        <v>607</v>
      </c>
      <c r="G611" s="93" t="s">
        <v>1917</v>
      </c>
      <c r="H611" s="162" t="s">
        <v>1902</v>
      </c>
      <c r="I611" s="43" t="s">
        <v>1906</v>
      </c>
      <c r="K611" s="151" t="s">
        <v>2268</v>
      </c>
      <c r="L611" s="78" t="e">
        <f t="shared" si="18"/>
        <v>#NAME?</v>
      </c>
      <c r="M611" s="78" t="e">
        <f t="shared" si="19"/>
        <v>#NAME?</v>
      </c>
      <c r="N611" s="86" t="s">
        <v>481</v>
      </c>
      <c r="P611" s="209" t="s">
        <v>1492</v>
      </c>
    </row>
    <row r="612" spans="1:16" ht="12.75">
      <c r="A612" s="86" t="s">
        <v>1350</v>
      </c>
      <c r="B612" s="166">
        <v>431462.5</v>
      </c>
      <c r="C612" s="31" t="s">
        <v>1</v>
      </c>
      <c r="E612" s="87" t="s">
        <v>454</v>
      </c>
      <c r="F612" s="80" t="s">
        <v>117</v>
      </c>
      <c r="G612" s="79" t="s">
        <v>542</v>
      </c>
      <c r="H612" s="162" t="s">
        <v>1902</v>
      </c>
      <c r="I612" s="43" t="s">
        <v>1743</v>
      </c>
      <c r="K612" s="151" t="s">
        <v>2269</v>
      </c>
      <c r="L612" s="78" t="e">
        <f t="shared" si="18"/>
        <v>#NAME?</v>
      </c>
      <c r="M612" s="78" t="e">
        <f t="shared" si="19"/>
        <v>#NAME?</v>
      </c>
      <c r="N612" s="86" t="s">
        <v>481</v>
      </c>
      <c r="P612" s="209" t="s">
        <v>1492</v>
      </c>
    </row>
    <row r="613" spans="1:16" ht="12.75">
      <c r="A613" s="86" t="s">
        <v>221</v>
      </c>
      <c r="B613" s="22">
        <v>431525</v>
      </c>
      <c r="C613" s="31" t="s">
        <v>1</v>
      </c>
      <c r="D613" s="44" t="s">
        <v>2651</v>
      </c>
      <c r="E613" s="87" t="s">
        <v>454</v>
      </c>
      <c r="F613" s="80" t="s">
        <v>46</v>
      </c>
      <c r="G613" s="13" t="s">
        <v>2027</v>
      </c>
      <c r="K613" s="151"/>
      <c r="L613" s="78" t="e">
        <f t="shared" si="18"/>
        <v>#NAME?</v>
      </c>
      <c r="M613" s="78" t="e">
        <f t="shared" si="19"/>
        <v>#NAME?</v>
      </c>
      <c r="N613" s="86" t="s">
        <v>481</v>
      </c>
      <c r="P613" s="81" t="s">
        <v>1774</v>
      </c>
    </row>
    <row r="614" spans="1:16" ht="12.75">
      <c r="A614" s="86" t="s">
        <v>1009</v>
      </c>
      <c r="B614" s="22">
        <v>431550</v>
      </c>
      <c r="C614" s="31" t="s">
        <v>1</v>
      </c>
      <c r="D614" s="44" t="s">
        <v>2651</v>
      </c>
      <c r="E614" s="87" t="s">
        <v>454</v>
      </c>
      <c r="F614" s="80" t="s">
        <v>46</v>
      </c>
      <c r="G614" s="13" t="s">
        <v>2028</v>
      </c>
      <c r="K614" s="151"/>
      <c r="L614" s="78" t="e">
        <f t="shared" si="18"/>
        <v>#NAME?</v>
      </c>
      <c r="M614" s="78" t="e">
        <f t="shared" si="19"/>
        <v>#NAME?</v>
      </c>
      <c r="N614" s="86" t="s">
        <v>481</v>
      </c>
      <c r="P614" s="81" t="s">
        <v>1774</v>
      </c>
    </row>
    <row r="615" spans="1:16" ht="12.75">
      <c r="A615" s="86" t="s">
        <v>1015</v>
      </c>
      <c r="B615" s="22">
        <v>431575</v>
      </c>
      <c r="C615" s="83" t="s">
        <v>2631</v>
      </c>
      <c r="D615" s="44" t="s">
        <v>2651</v>
      </c>
      <c r="E615" s="87" t="s">
        <v>454</v>
      </c>
      <c r="F615" s="80" t="s">
        <v>117</v>
      </c>
      <c r="G615" s="13" t="s">
        <v>1737</v>
      </c>
      <c r="H615" s="145" t="s">
        <v>830</v>
      </c>
      <c r="I615" s="80" t="s">
        <v>1569</v>
      </c>
      <c r="J615" s="81" t="s">
        <v>2463</v>
      </c>
      <c r="K615" s="151" t="s">
        <v>1738</v>
      </c>
      <c r="L615" s="78" t="e">
        <f t="shared" si="18"/>
        <v>#NAME?</v>
      </c>
      <c r="M615" s="78" t="e">
        <f t="shared" si="19"/>
        <v>#NAME?</v>
      </c>
      <c r="N615" s="86" t="s">
        <v>481</v>
      </c>
      <c r="P615" s="209" t="s">
        <v>1492</v>
      </c>
    </row>
    <row r="616" spans="1:16" ht="12.75">
      <c r="A616" s="86" t="s">
        <v>1610</v>
      </c>
      <c r="B616" s="35">
        <v>431612.5</v>
      </c>
      <c r="C616" s="155" t="s">
        <v>1903</v>
      </c>
      <c r="D616"/>
      <c r="E616" s="87" t="s">
        <v>2220</v>
      </c>
      <c r="F616" s="156" t="s">
        <v>1904</v>
      </c>
      <c r="G616" s="93" t="s">
        <v>1916</v>
      </c>
      <c r="H616" s="162" t="s">
        <v>1902</v>
      </c>
      <c r="I616" s="43" t="s">
        <v>1905</v>
      </c>
      <c r="K616" s="151" t="s">
        <v>2270</v>
      </c>
      <c r="L616" s="78" t="e">
        <f t="shared" si="18"/>
        <v>#NAME?</v>
      </c>
      <c r="M616" s="78" t="e">
        <f t="shared" si="19"/>
        <v>#NAME?</v>
      </c>
      <c r="N616" s="86" t="s">
        <v>481</v>
      </c>
      <c r="P616" s="209" t="s">
        <v>1492</v>
      </c>
    </row>
    <row r="617" spans="1:16" ht="12.75">
      <c r="A617" s="37" t="s">
        <v>632</v>
      </c>
      <c r="B617" s="35">
        <v>1297475</v>
      </c>
      <c r="C617" s="87" t="s">
        <v>536</v>
      </c>
      <c r="E617" s="87" t="s">
        <v>454</v>
      </c>
      <c r="F617" s="80" t="s">
        <v>117</v>
      </c>
      <c r="G617" s="93" t="s">
        <v>1571</v>
      </c>
      <c r="H617" s="93" t="s">
        <v>470</v>
      </c>
      <c r="I617" s="80" t="s">
        <v>470</v>
      </c>
      <c r="K617" s="151" t="s">
        <v>1572</v>
      </c>
      <c r="L617" s="78" t="e">
        <f t="shared" si="18"/>
        <v>#NAME?</v>
      </c>
      <c r="M617" s="78" t="e">
        <f t="shared" si="19"/>
        <v>#NAME?</v>
      </c>
      <c r="N617" s="86" t="s">
        <v>481</v>
      </c>
      <c r="P617" s="81" t="s">
        <v>1567</v>
      </c>
    </row>
    <row r="618" spans="1:16" ht="12.75">
      <c r="A618" s="45" t="s">
        <v>23</v>
      </c>
      <c r="B618" s="22">
        <v>1297950</v>
      </c>
      <c r="C618" s="87" t="s">
        <v>536</v>
      </c>
      <c r="D618" s="31"/>
      <c r="E618" s="31" t="s">
        <v>454</v>
      </c>
      <c r="F618" s="34" t="s">
        <v>117</v>
      </c>
      <c r="G618" s="32" t="s">
        <v>542</v>
      </c>
      <c r="K618" s="151"/>
      <c r="L618" s="78" t="e">
        <f t="shared" si="18"/>
        <v>#NAME?</v>
      </c>
      <c r="M618" s="78" t="e">
        <f t="shared" si="19"/>
        <v>#NAME?</v>
      </c>
      <c r="N618" s="37" t="s">
        <v>481</v>
      </c>
      <c r="P618" s="209" t="s">
        <v>1492</v>
      </c>
    </row>
    <row r="619" spans="1:16" ht="12.75">
      <c r="A619" s="45" t="s">
        <v>532</v>
      </c>
      <c r="B619" s="22">
        <v>50420</v>
      </c>
      <c r="C619" s="83" t="s">
        <v>1346</v>
      </c>
      <c r="D619" s="31"/>
      <c r="E619" s="31" t="s">
        <v>455</v>
      </c>
      <c r="F619" s="34" t="s">
        <v>3</v>
      </c>
      <c r="G619" s="79" t="s">
        <v>620</v>
      </c>
      <c r="K619" s="151"/>
      <c r="L619" s="78" t="e">
        <f t="shared" si="18"/>
        <v>#NAME?</v>
      </c>
      <c r="M619" s="78" t="e">
        <f t="shared" si="19"/>
        <v>#NAME?</v>
      </c>
      <c r="N619" s="37" t="s">
        <v>480</v>
      </c>
      <c r="O619" s="37"/>
      <c r="P619" s="81" t="s">
        <v>1639</v>
      </c>
    </row>
    <row r="620" spans="1:16" ht="12.75">
      <c r="A620" s="45" t="s">
        <v>532</v>
      </c>
      <c r="B620" s="22">
        <v>50960</v>
      </c>
      <c r="C620" s="83" t="s">
        <v>1642</v>
      </c>
      <c r="D620" s="31"/>
      <c r="E620" s="31" t="s">
        <v>455</v>
      </c>
      <c r="F620" s="34" t="s">
        <v>3</v>
      </c>
      <c r="G620" s="32" t="s">
        <v>2</v>
      </c>
      <c r="K620" s="151"/>
      <c r="L620" s="78" t="e">
        <f t="shared" si="18"/>
        <v>#NAME?</v>
      </c>
      <c r="M620" s="78" t="e">
        <f t="shared" si="19"/>
        <v>#NAME?</v>
      </c>
      <c r="N620" s="37" t="s">
        <v>480</v>
      </c>
      <c r="O620" s="37"/>
      <c r="P620" s="81" t="s">
        <v>1643</v>
      </c>
    </row>
    <row r="621" spans="1:16" ht="12.75">
      <c r="A621" s="86" t="s">
        <v>1514</v>
      </c>
      <c r="B621" s="22">
        <v>144600</v>
      </c>
      <c r="C621" s="87" t="s">
        <v>553</v>
      </c>
      <c r="E621" s="87" t="s">
        <v>455</v>
      </c>
      <c r="F621" s="80" t="s">
        <v>607</v>
      </c>
      <c r="G621" s="79" t="s">
        <v>2760</v>
      </c>
      <c r="H621" s="47" t="s">
        <v>829</v>
      </c>
      <c r="I621" s="43" t="s">
        <v>2761</v>
      </c>
      <c r="K621" s="151" t="s">
        <v>2763</v>
      </c>
      <c r="L621" s="78" t="e">
        <f t="shared" si="18"/>
        <v>#NAME?</v>
      </c>
      <c r="M621" s="78" t="e">
        <f t="shared" si="19"/>
        <v>#NAME?</v>
      </c>
      <c r="N621" s="86" t="s">
        <v>480</v>
      </c>
      <c r="P621" s="81" t="s">
        <v>2762</v>
      </c>
    </row>
    <row r="622" spans="1:16" ht="12.75">
      <c r="A622" s="86" t="s">
        <v>1514</v>
      </c>
      <c r="B622" s="22">
        <v>144612.5</v>
      </c>
      <c r="C622" s="87" t="s">
        <v>553</v>
      </c>
      <c r="E622" s="87" t="s">
        <v>455</v>
      </c>
      <c r="F622" s="80" t="s">
        <v>85</v>
      </c>
      <c r="G622" s="79" t="s">
        <v>87</v>
      </c>
      <c r="H622" s="162" t="s">
        <v>1914</v>
      </c>
      <c r="I622" s="43" t="s">
        <v>2117</v>
      </c>
      <c r="K622" s="151" t="s">
        <v>2271</v>
      </c>
      <c r="L622" s="78" t="e">
        <f t="shared" si="18"/>
        <v>#NAME?</v>
      </c>
      <c r="M622" s="78" t="e">
        <f t="shared" si="19"/>
        <v>#NAME?</v>
      </c>
      <c r="N622" s="86" t="s">
        <v>480</v>
      </c>
      <c r="P622" s="81" t="s">
        <v>2118</v>
      </c>
    </row>
    <row r="623" spans="1:16" ht="12.75">
      <c r="A623" s="86" t="s">
        <v>1514</v>
      </c>
      <c r="B623" s="22">
        <v>144612.5</v>
      </c>
      <c r="C623" s="87" t="s">
        <v>553</v>
      </c>
      <c r="E623" s="87" t="s">
        <v>455</v>
      </c>
      <c r="F623" s="80" t="s">
        <v>607</v>
      </c>
      <c r="G623" s="79" t="s">
        <v>2102</v>
      </c>
      <c r="H623" s="47" t="s">
        <v>829</v>
      </c>
      <c r="I623" s="43" t="s">
        <v>2103</v>
      </c>
      <c r="K623" s="151" t="s">
        <v>2272</v>
      </c>
      <c r="L623" s="78" t="e">
        <f t="shared" si="18"/>
        <v>#NAME?</v>
      </c>
      <c r="M623" s="78" t="e">
        <f t="shared" si="19"/>
        <v>#NAME?</v>
      </c>
      <c r="N623" s="86" t="s">
        <v>480</v>
      </c>
      <c r="P623" s="81" t="s">
        <v>2116</v>
      </c>
    </row>
    <row r="624" spans="1:16" ht="12.75">
      <c r="A624" s="86" t="s">
        <v>1514</v>
      </c>
      <c r="B624" s="22">
        <v>144612.5</v>
      </c>
      <c r="C624" s="87" t="s">
        <v>553</v>
      </c>
      <c r="D624"/>
      <c r="E624" s="87" t="s">
        <v>455</v>
      </c>
      <c r="F624" s="80" t="s">
        <v>6</v>
      </c>
      <c r="G624" s="79" t="s">
        <v>2580</v>
      </c>
      <c r="H624" s="162" t="s">
        <v>1914</v>
      </c>
      <c r="I624" s="43" t="s">
        <v>2581</v>
      </c>
      <c r="J624"/>
      <c r="K624" s="151"/>
      <c r="L624" s="78" t="e">
        <f t="shared" si="18"/>
        <v>#NAME?</v>
      </c>
      <c r="M624" s="78" t="e">
        <f t="shared" si="19"/>
        <v>#NAME?</v>
      </c>
      <c r="N624" s="86" t="s">
        <v>480</v>
      </c>
      <c r="O624"/>
      <c r="P624" s="159" t="s">
        <v>1267</v>
      </c>
    </row>
    <row r="625" spans="1:16" ht="12.75">
      <c r="A625" s="86" t="s">
        <v>1514</v>
      </c>
      <c r="B625" s="22">
        <v>144650</v>
      </c>
      <c r="C625" s="87" t="s">
        <v>553</v>
      </c>
      <c r="D625"/>
      <c r="E625" s="87" t="s">
        <v>455</v>
      </c>
      <c r="F625" s="80" t="s">
        <v>85</v>
      </c>
      <c r="G625" s="79" t="s">
        <v>87</v>
      </c>
      <c r="H625" s="162" t="s">
        <v>1914</v>
      </c>
      <c r="I625" s="43" t="s">
        <v>2117</v>
      </c>
      <c r="J625"/>
      <c r="K625" s="151"/>
      <c r="L625" s="78" t="e">
        <f t="shared" si="18"/>
        <v>#NAME?</v>
      </c>
      <c r="M625" s="78" t="e">
        <f t="shared" si="19"/>
        <v>#NAME?</v>
      </c>
      <c r="N625" s="86" t="s">
        <v>480</v>
      </c>
      <c r="O625"/>
      <c r="P625" s="159" t="s">
        <v>2118</v>
      </c>
    </row>
    <row r="626" spans="1:16" ht="12.75">
      <c r="A626" s="37" t="s">
        <v>599</v>
      </c>
      <c r="B626" s="22">
        <v>144725</v>
      </c>
      <c r="C626" s="24">
        <v>0</v>
      </c>
      <c r="E626" s="24" t="s">
        <v>455</v>
      </c>
      <c r="F626" s="29" t="s">
        <v>3</v>
      </c>
      <c r="G626" s="32" t="s">
        <v>608</v>
      </c>
      <c r="H626" s="46" t="s">
        <v>830</v>
      </c>
      <c r="I626" s="29">
        <v>4434</v>
      </c>
      <c r="K626" s="151"/>
      <c r="L626" s="78" t="e">
        <f t="shared" si="18"/>
        <v>#NAME?</v>
      </c>
      <c r="M626" s="78" t="e">
        <f t="shared" si="19"/>
        <v>#NAME?</v>
      </c>
      <c r="N626" s="37" t="s">
        <v>480</v>
      </c>
      <c r="P626" s="209" t="s">
        <v>1492</v>
      </c>
    </row>
    <row r="627" spans="1:16" ht="12.75">
      <c r="A627" s="86" t="s">
        <v>1514</v>
      </c>
      <c r="B627" s="22">
        <v>144950</v>
      </c>
      <c r="C627" s="87" t="s">
        <v>553</v>
      </c>
      <c r="E627" s="87" t="s">
        <v>455</v>
      </c>
      <c r="F627" s="80" t="s">
        <v>3</v>
      </c>
      <c r="G627" s="79" t="s">
        <v>2100</v>
      </c>
      <c r="H627" s="47" t="s">
        <v>829</v>
      </c>
      <c r="I627" s="43" t="s">
        <v>2101</v>
      </c>
      <c r="K627" s="151" t="s">
        <v>2273</v>
      </c>
      <c r="L627" s="78" t="e">
        <f t="shared" si="18"/>
        <v>#NAME?</v>
      </c>
      <c r="M627" s="78" t="e">
        <f t="shared" si="19"/>
        <v>#NAME?</v>
      </c>
      <c r="N627" s="86" t="s">
        <v>480</v>
      </c>
      <c r="P627" s="81" t="s">
        <v>2119</v>
      </c>
    </row>
    <row r="628" spans="1:16" ht="12.75">
      <c r="A628" s="86" t="s">
        <v>1514</v>
      </c>
      <c r="B628" s="22">
        <v>144962.5</v>
      </c>
      <c r="C628" s="87" t="s">
        <v>553</v>
      </c>
      <c r="E628" s="87" t="s">
        <v>455</v>
      </c>
      <c r="F628" s="80" t="s">
        <v>3</v>
      </c>
      <c r="G628" s="79" t="s">
        <v>2104</v>
      </c>
      <c r="H628" s="47" t="s">
        <v>829</v>
      </c>
      <c r="I628" s="43" t="s">
        <v>2105</v>
      </c>
      <c r="K628" s="151" t="s">
        <v>2274</v>
      </c>
      <c r="L628" s="78" t="e">
        <f t="shared" si="18"/>
        <v>#NAME?</v>
      </c>
      <c r="M628" s="78" t="e">
        <f t="shared" si="19"/>
        <v>#NAME?</v>
      </c>
      <c r="N628" s="86" t="s">
        <v>480</v>
      </c>
      <c r="P628" s="81" t="s">
        <v>2119</v>
      </c>
    </row>
    <row r="629" spans="1:16" ht="12.75">
      <c r="A629" s="86" t="s">
        <v>1514</v>
      </c>
      <c r="B629" s="22">
        <v>144962.5</v>
      </c>
      <c r="C629" s="87" t="s">
        <v>553</v>
      </c>
      <c r="D629"/>
      <c r="E629" s="87" t="s">
        <v>455</v>
      </c>
      <c r="F629" s="80" t="s">
        <v>3</v>
      </c>
      <c r="G629" s="79" t="s">
        <v>2104</v>
      </c>
      <c r="H629" s="162" t="s">
        <v>2087</v>
      </c>
      <c r="I629" s="43" t="s">
        <v>2105</v>
      </c>
      <c r="J629"/>
      <c r="K629" s="151" t="s">
        <v>2274</v>
      </c>
      <c r="L629" s="78" t="e">
        <f t="shared" si="18"/>
        <v>#NAME?</v>
      </c>
      <c r="M629" s="78" t="e">
        <f t="shared" si="19"/>
        <v>#NAME?</v>
      </c>
      <c r="N629" s="86" t="s">
        <v>480</v>
      </c>
      <c r="O629"/>
      <c r="P629" s="159" t="s">
        <v>2119</v>
      </c>
    </row>
    <row r="630" spans="1:16" ht="12.75">
      <c r="A630" s="37" t="s">
        <v>599</v>
      </c>
      <c r="B630" s="22">
        <v>145250</v>
      </c>
      <c r="C630" s="24">
        <v>0</v>
      </c>
      <c r="E630" s="24" t="s">
        <v>455</v>
      </c>
      <c r="F630" s="29" t="s">
        <v>607</v>
      </c>
      <c r="G630" s="32" t="s">
        <v>147</v>
      </c>
      <c r="H630" s="46" t="s">
        <v>830</v>
      </c>
      <c r="I630" s="29">
        <v>362118</v>
      </c>
      <c r="K630" s="151"/>
      <c r="L630" s="78" t="e">
        <f t="shared" si="18"/>
        <v>#NAME?</v>
      </c>
      <c r="M630" s="78" t="e">
        <f t="shared" si="19"/>
        <v>#NAME?</v>
      </c>
      <c r="N630" s="37" t="s">
        <v>480</v>
      </c>
      <c r="P630" s="209" t="s">
        <v>1492</v>
      </c>
    </row>
    <row r="631" spans="1:16" ht="12.75">
      <c r="A631" s="86" t="s">
        <v>2120</v>
      </c>
      <c r="B631" s="22">
        <v>145575</v>
      </c>
      <c r="C631" s="82" t="s">
        <v>1344</v>
      </c>
      <c r="E631" s="87" t="s">
        <v>455</v>
      </c>
      <c r="F631" s="80" t="s">
        <v>3</v>
      </c>
      <c r="G631" s="79" t="s">
        <v>620</v>
      </c>
      <c r="H631" s="162" t="s">
        <v>2582</v>
      </c>
      <c r="I631" s="43" t="s">
        <v>2121</v>
      </c>
      <c r="K631" s="151" t="s">
        <v>2123</v>
      </c>
      <c r="L631" s="78" t="e">
        <f t="shared" si="18"/>
        <v>#NAME?</v>
      </c>
      <c r="M631" s="78" t="e">
        <f t="shared" si="19"/>
        <v>#NAME?</v>
      </c>
      <c r="N631" s="86" t="s">
        <v>480</v>
      </c>
      <c r="P631" s="81" t="s">
        <v>2122</v>
      </c>
    </row>
    <row r="632" spans="1:16" ht="12.75">
      <c r="A632" s="32" t="s">
        <v>33</v>
      </c>
      <c r="B632" s="33">
        <v>145600</v>
      </c>
      <c r="C632" s="82" t="s">
        <v>1344</v>
      </c>
      <c r="D632" s="34" t="s">
        <v>470</v>
      </c>
      <c r="E632" s="34" t="s">
        <v>455</v>
      </c>
      <c r="F632" s="34" t="s">
        <v>85</v>
      </c>
      <c r="G632" s="32" t="s">
        <v>132</v>
      </c>
      <c r="K632" s="151"/>
      <c r="L632" s="78" t="e">
        <f t="shared" si="18"/>
        <v>#NAME?</v>
      </c>
      <c r="M632" s="78" t="e">
        <f t="shared" si="19"/>
        <v>#NAME?</v>
      </c>
      <c r="N632" s="37" t="s">
        <v>480</v>
      </c>
      <c r="P632" s="209" t="s">
        <v>1492</v>
      </c>
    </row>
    <row r="633" spans="1:16" ht="12.75">
      <c r="A633" s="32" t="s">
        <v>29</v>
      </c>
      <c r="B633" s="33">
        <v>145625</v>
      </c>
      <c r="C633" s="82" t="s">
        <v>1344</v>
      </c>
      <c r="D633" s="34" t="s">
        <v>470</v>
      </c>
      <c r="E633" s="34" t="s">
        <v>455</v>
      </c>
      <c r="F633" s="34" t="s">
        <v>85</v>
      </c>
      <c r="G633" s="32" t="s">
        <v>137</v>
      </c>
      <c r="K633" s="151"/>
      <c r="L633" s="78" t="e">
        <f t="shared" si="18"/>
        <v>#NAME?</v>
      </c>
      <c r="M633" s="78" t="e">
        <f t="shared" si="19"/>
        <v>#NAME?</v>
      </c>
      <c r="N633" s="37" t="s">
        <v>480</v>
      </c>
      <c r="P633" s="209" t="s">
        <v>1492</v>
      </c>
    </row>
    <row r="634" spans="1:16" ht="12.75">
      <c r="A634" s="32" t="s">
        <v>141</v>
      </c>
      <c r="B634" s="33">
        <v>145637.5</v>
      </c>
      <c r="C634" s="82" t="s">
        <v>1344</v>
      </c>
      <c r="D634" s="34" t="s">
        <v>470</v>
      </c>
      <c r="E634" s="34" t="s">
        <v>455</v>
      </c>
      <c r="F634" s="34" t="s">
        <v>3</v>
      </c>
      <c r="G634" s="32" t="s">
        <v>89</v>
      </c>
      <c r="K634" s="151"/>
      <c r="L634" s="78" t="e">
        <f t="shared" si="18"/>
        <v>#NAME?</v>
      </c>
      <c r="M634" s="78" t="e">
        <f t="shared" si="19"/>
        <v>#NAME?</v>
      </c>
      <c r="N634" s="37" t="s">
        <v>480</v>
      </c>
      <c r="P634" s="209" t="s">
        <v>1492</v>
      </c>
    </row>
    <row r="635" spans="1:16" ht="12.75">
      <c r="A635" s="32" t="s">
        <v>141</v>
      </c>
      <c r="B635" s="33">
        <v>145637.5</v>
      </c>
      <c r="C635" s="82" t="s">
        <v>1344</v>
      </c>
      <c r="D635" s="34" t="s">
        <v>470</v>
      </c>
      <c r="E635" s="34" t="s">
        <v>455</v>
      </c>
      <c r="F635" s="82" t="s">
        <v>607</v>
      </c>
      <c r="G635" s="79" t="s">
        <v>1312</v>
      </c>
      <c r="H635" s="214" t="s">
        <v>829</v>
      </c>
      <c r="I635" s="43" t="s">
        <v>2130</v>
      </c>
      <c r="J635"/>
      <c r="K635" s="151"/>
      <c r="L635" s="78" t="e">
        <f t="shared" si="18"/>
        <v>#NAME?</v>
      </c>
      <c r="M635" s="78" t="e">
        <f t="shared" si="19"/>
        <v>#NAME?</v>
      </c>
      <c r="N635" s="37" t="s">
        <v>480</v>
      </c>
      <c r="O635"/>
      <c r="P635" s="189" t="s">
        <v>1643</v>
      </c>
    </row>
    <row r="636" spans="1:16" ht="12.75">
      <c r="A636" s="86" t="s">
        <v>44</v>
      </c>
      <c r="B636" s="22">
        <v>145650</v>
      </c>
      <c r="C636" s="82" t="s">
        <v>1344</v>
      </c>
      <c r="E636" s="87" t="s">
        <v>455</v>
      </c>
      <c r="F636" s="80" t="s">
        <v>85</v>
      </c>
      <c r="G636" s="79" t="s">
        <v>87</v>
      </c>
      <c r="H636" s="47" t="s">
        <v>829</v>
      </c>
      <c r="I636" s="43" t="s">
        <v>1922</v>
      </c>
      <c r="K636" s="151" t="s">
        <v>2275</v>
      </c>
      <c r="L636" s="78" t="e">
        <f t="shared" si="18"/>
        <v>#NAME?</v>
      </c>
      <c r="M636" s="78" t="e">
        <f t="shared" si="19"/>
        <v>#NAME?</v>
      </c>
      <c r="N636" s="86" t="s">
        <v>480</v>
      </c>
      <c r="P636" s="209" t="s">
        <v>1492</v>
      </c>
    </row>
    <row r="637" spans="1:16" ht="12.75">
      <c r="A637" s="32" t="s">
        <v>44</v>
      </c>
      <c r="B637" s="33">
        <v>145650</v>
      </c>
      <c r="C637" s="82" t="s">
        <v>1344</v>
      </c>
      <c r="D637" s="34" t="s">
        <v>470</v>
      </c>
      <c r="E637" s="34" t="s">
        <v>455</v>
      </c>
      <c r="F637" s="34" t="s">
        <v>6</v>
      </c>
      <c r="G637" s="32" t="s">
        <v>144</v>
      </c>
      <c r="K637" s="151" t="s">
        <v>1393</v>
      </c>
      <c r="L637" s="78" t="e">
        <f t="shared" si="18"/>
        <v>#NAME?</v>
      </c>
      <c r="M637" s="78" t="e">
        <f t="shared" si="19"/>
        <v>#NAME?</v>
      </c>
      <c r="N637" s="37" t="s">
        <v>480</v>
      </c>
      <c r="P637" s="209" t="s">
        <v>1492</v>
      </c>
    </row>
    <row r="638" spans="1:16" ht="12.75">
      <c r="A638" s="32" t="s">
        <v>68</v>
      </c>
      <c r="B638" s="33">
        <v>145662.5</v>
      </c>
      <c r="C638" s="82" t="s">
        <v>1344</v>
      </c>
      <c r="D638" s="34" t="s">
        <v>470</v>
      </c>
      <c r="E638" s="34" t="s">
        <v>455</v>
      </c>
      <c r="F638" s="34" t="s">
        <v>85</v>
      </c>
      <c r="G638" s="32" t="s">
        <v>134</v>
      </c>
      <c r="H638" s="45"/>
      <c r="K638" s="151"/>
      <c r="L638" s="78" t="e">
        <f t="shared" si="18"/>
        <v>#NAME?</v>
      </c>
      <c r="M638" s="78" t="e">
        <f t="shared" si="19"/>
        <v>#NAME?</v>
      </c>
      <c r="N638" s="37" t="s">
        <v>480</v>
      </c>
      <c r="P638" s="209" t="s">
        <v>1492</v>
      </c>
    </row>
    <row r="639" spans="1:16" ht="12.75">
      <c r="A639" s="86" t="s">
        <v>68</v>
      </c>
      <c r="B639" s="22">
        <v>145662.5</v>
      </c>
      <c r="C639" s="82" t="s">
        <v>1344</v>
      </c>
      <c r="D639" s="42" t="s">
        <v>2652</v>
      </c>
      <c r="E639" s="87" t="s">
        <v>455</v>
      </c>
      <c r="F639" s="80" t="s">
        <v>3</v>
      </c>
      <c r="G639" s="13" t="s">
        <v>620</v>
      </c>
      <c r="K639" s="151"/>
      <c r="L639" s="78" t="e">
        <f t="shared" si="18"/>
        <v>#NAME?</v>
      </c>
      <c r="M639" s="78" t="e">
        <f t="shared" si="19"/>
        <v>#NAME?</v>
      </c>
      <c r="N639" s="86" t="s">
        <v>480</v>
      </c>
      <c r="P639" s="81" t="s">
        <v>2125</v>
      </c>
    </row>
    <row r="640" spans="1:16" ht="12.75">
      <c r="A640" s="86" t="s">
        <v>135</v>
      </c>
      <c r="B640" s="22">
        <v>145675</v>
      </c>
      <c r="C640" s="82" t="s">
        <v>1344</v>
      </c>
      <c r="D640" s="207" t="s">
        <v>504</v>
      </c>
      <c r="E640" s="87" t="s">
        <v>455</v>
      </c>
      <c r="F640" s="80" t="s">
        <v>3</v>
      </c>
      <c r="G640" s="79" t="s">
        <v>2699</v>
      </c>
      <c r="K640" s="151" t="s">
        <v>2700</v>
      </c>
      <c r="L640" s="78" t="e">
        <f t="shared" si="18"/>
        <v>#NAME?</v>
      </c>
      <c r="M640" s="78" t="e">
        <f t="shared" si="19"/>
        <v>#NAME?</v>
      </c>
      <c r="N640" s="86" t="s">
        <v>480</v>
      </c>
      <c r="P640" s="81" t="s">
        <v>2701</v>
      </c>
    </row>
    <row r="641" spans="1:16" ht="12.75">
      <c r="A641" s="86" t="s">
        <v>135</v>
      </c>
      <c r="B641" s="22">
        <v>145675</v>
      </c>
      <c r="C641" s="82" t="s">
        <v>1344</v>
      </c>
      <c r="E641" s="87" t="s">
        <v>455</v>
      </c>
      <c r="F641" s="80" t="s">
        <v>6</v>
      </c>
      <c r="G641" s="79" t="s">
        <v>1077</v>
      </c>
      <c r="H641" s="93" t="s">
        <v>470</v>
      </c>
      <c r="I641" s="43" t="s">
        <v>470</v>
      </c>
      <c r="K641" s="151" t="s">
        <v>1078</v>
      </c>
      <c r="L641" s="78" t="e">
        <f t="shared" si="18"/>
        <v>#NAME?</v>
      </c>
      <c r="M641" s="78" t="e">
        <f t="shared" si="19"/>
        <v>#NAME?</v>
      </c>
      <c r="N641" s="86" t="s">
        <v>480</v>
      </c>
      <c r="P641" s="81" t="s">
        <v>1267</v>
      </c>
    </row>
    <row r="642" spans="1:16" ht="12.75">
      <c r="A642" s="86" t="s">
        <v>7</v>
      </c>
      <c r="B642" s="22">
        <v>145687.5</v>
      </c>
      <c r="C642" s="82" t="s">
        <v>1344</v>
      </c>
      <c r="E642" s="87" t="s">
        <v>455</v>
      </c>
      <c r="F642" s="80" t="s">
        <v>3</v>
      </c>
      <c r="G642" s="79" t="s">
        <v>620</v>
      </c>
      <c r="H642" s="47" t="s">
        <v>829</v>
      </c>
      <c r="I642" s="43" t="s">
        <v>1810</v>
      </c>
      <c r="K642" s="151" t="s">
        <v>2276</v>
      </c>
      <c r="L642" s="78" t="e">
        <f aca="true" t="shared" si="20" ref="L642:L705">KmHomeLoc2DxLoc(PontiHomeLoc,K642)</f>
        <v>#NAME?</v>
      </c>
      <c r="M642" s="78" t="e">
        <f aca="true" t="shared" si="21" ref="M642:M705">BearingHomeLoc2DxLoc(PontiHomeLoc,K642)</f>
        <v>#NAME?</v>
      </c>
      <c r="N642" s="86" t="s">
        <v>480</v>
      </c>
      <c r="P642" s="81" t="s">
        <v>1638</v>
      </c>
    </row>
    <row r="643" spans="1:16" ht="12.75">
      <c r="A643" s="86" t="s">
        <v>7</v>
      </c>
      <c r="B643" s="22">
        <v>145687.5</v>
      </c>
      <c r="C643" s="82" t="s">
        <v>1344</v>
      </c>
      <c r="D643" s="42" t="s">
        <v>1342</v>
      </c>
      <c r="E643" s="87" t="s">
        <v>455</v>
      </c>
      <c r="F643" s="80" t="s">
        <v>6</v>
      </c>
      <c r="G643" s="79" t="s">
        <v>2741</v>
      </c>
      <c r="K643" s="151"/>
      <c r="L643" s="78" t="e">
        <f t="shared" si="20"/>
        <v>#NAME?</v>
      </c>
      <c r="M643" s="78" t="e">
        <f t="shared" si="21"/>
        <v>#NAME?</v>
      </c>
      <c r="N643" s="86" t="s">
        <v>480</v>
      </c>
      <c r="P643" s="81" t="s">
        <v>2742</v>
      </c>
    </row>
    <row r="644" spans="1:16" ht="12.75">
      <c r="A644" s="36" t="s">
        <v>60</v>
      </c>
      <c r="B644" s="28">
        <v>145700</v>
      </c>
      <c r="C644" s="82" t="s">
        <v>1344</v>
      </c>
      <c r="D644" s="29" t="s">
        <v>470</v>
      </c>
      <c r="E644" s="29" t="s">
        <v>455</v>
      </c>
      <c r="F644" s="29" t="s">
        <v>3</v>
      </c>
      <c r="G644" s="36" t="s">
        <v>2</v>
      </c>
      <c r="K644" s="151"/>
      <c r="L644" s="78" t="e">
        <f t="shared" si="20"/>
        <v>#NAME?</v>
      </c>
      <c r="M644" s="78" t="e">
        <f t="shared" si="21"/>
        <v>#NAME?</v>
      </c>
      <c r="N644" s="37" t="s">
        <v>480</v>
      </c>
      <c r="P644" s="81" t="s">
        <v>1643</v>
      </c>
    </row>
    <row r="645" spans="1:16" ht="12.75">
      <c r="A645" s="86" t="s">
        <v>136</v>
      </c>
      <c r="B645" s="22">
        <v>145712.5</v>
      </c>
      <c r="C645" s="82" t="s">
        <v>1344</v>
      </c>
      <c r="E645" s="87" t="s">
        <v>455</v>
      </c>
      <c r="F645" s="80" t="s">
        <v>85</v>
      </c>
      <c r="G645" s="79" t="s">
        <v>84</v>
      </c>
      <c r="K645" s="151" t="s">
        <v>2694</v>
      </c>
      <c r="L645" s="78" t="e">
        <f t="shared" si="20"/>
        <v>#NAME?</v>
      </c>
      <c r="M645" s="78" t="e">
        <f t="shared" si="21"/>
        <v>#NAME?</v>
      </c>
      <c r="N645" s="86" t="s">
        <v>480</v>
      </c>
      <c r="P645" s="81" t="s">
        <v>1115</v>
      </c>
    </row>
    <row r="646" spans="1:16" ht="12.75">
      <c r="A646" s="32" t="s">
        <v>145</v>
      </c>
      <c r="B646" s="33">
        <v>145725</v>
      </c>
      <c r="C646" s="82" t="s">
        <v>1344</v>
      </c>
      <c r="D646" s="34" t="s">
        <v>470</v>
      </c>
      <c r="E646" s="34" t="s">
        <v>455</v>
      </c>
      <c r="F646" s="34" t="s">
        <v>6</v>
      </c>
      <c r="G646" s="32" t="s">
        <v>146</v>
      </c>
      <c r="K646" s="151"/>
      <c r="L646" s="78" t="e">
        <f t="shared" si="20"/>
        <v>#NAME?</v>
      </c>
      <c r="M646" s="78" t="e">
        <f t="shared" si="21"/>
        <v>#NAME?</v>
      </c>
      <c r="N646" s="37" t="s">
        <v>480</v>
      </c>
      <c r="O646" s="37"/>
      <c r="P646" s="209" t="s">
        <v>1492</v>
      </c>
    </row>
    <row r="647" spans="1:16" ht="12.75">
      <c r="A647" s="86" t="s">
        <v>142</v>
      </c>
      <c r="B647" s="22">
        <v>145737.5</v>
      </c>
      <c r="C647" s="82" t="s">
        <v>1344</v>
      </c>
      <c r="D647" s="42" t="s">
        <v>2652</v>
      </c>
      <c r="E647" s="87" t="s">
        <v>455</v>
      </c>
      <c r="F647" s="80" t="s">
        <v>85</v>
      </c>
      <c r="G647" s="13" t="s">
        <v>2126</v>
      </c>
      <c r="H647" s="145" t="s">
        <v>830</v>
      </c>
      <c r="I647" s="80" t="s">
        <v>2127</v>
      </c>
      <c r="K647" s="151"/>
      <c r="L647" s="78" t="e">
        <f t="shared" si="20"/>
        <v>#NAME?</v>
      </c>
      <c r="M647" s="78" t="e">
        <f t="shared" si="21"/>
        <v>#NAME?</v>
      </c>
      <c r="N647" s="86" t="s">
        <v>480</v>
      </c>
      <c r="P647" s="81" t="s">
        <v>2128</v>
      </c>
    </row>
    <row r="648" spans="1:16" ht="12.75">
      <c r="A648" s="36" t="s">
        <v>142</v>
      </c>
      <c r="B648" s="28">
        <v>145737.5</v>
      </c>
      <c r="C648" s="82" t="s">
        <v>1344</v>
      </c>
      <c r="D648" s="208" t="s">
        <v>495</v>
      </c>
      <c r="E648" s="34" t="s">
        <v>455</v>
      </c>
      <c r="F648" s="29" t="s">
        <v>3</v>
      </c>
      <c r="G648" s="93" t="s">
        <v>89</v>
      </c>
      <c r="H648" s="46" t="s">
        <v>830</v>
      </c>
      <c r="I648" s="80" t="s">
        <v>1715</v>
      </c>
      <c r="K648" s="151" t="s">
        <v>1716</v>
      </c>
      <c r="L648" s="78" t="e">
        <f t="shared" si="20"/>
        <v>#NAME?</v>
      </c>
      <c r="M648" s="78" t="e">
        <f t="shared" si="21"/>
        <v>#NAME?</v>
      </c>
      <c r="N648" s="37" t="s">
        <v>480</v>
      </c>
      <c r="P648" s="81" t="s">
        <v>1638</v>
      </c>
    </row>
    <row r="649" spans="1:16" ht="12.75">
      <c r="A649" s="32" t="s">
        <v>143</v>
      </c>
      <c r="B649" s="33">
        <v>145750</v>
      </c>
      <c r="C649" s="82" t="s">
        <v>1344</v>
      </c>
      <c r="D649" s="205" t="s">
        <v>605</v>
      </c>
      <c r="E649" s="34" t="s">
        <v>455</v>
      </c>
      <c r="F649" s="82" t="s">
        <v>6</v>
      </c>
      <c r="G649" s="79" t="s">
        <v>2195</v>
      </c>
      <c r="H649" s="93" t="s">
        <v>470</v>
      </c>
      <c r="K649" s="151" t="s">
        <v>1512</v>
      </c>
      <c r="L649" s="78" t="e">
        <f t="shared" si="20"/>
        <v>#NAME?</v>
      </c>
      <c r="M649" s="78" t="e">
        <f t="shared" si="21"/>
        <v>#NAME?</v>
      </c>
      <c r="N649" s="37" t="s">
        <v>480</v>
      </c>
      <c r="P649" s="159" t="s">
        <v>1267</v>
      </c>
    </row>
    <row r="650" spans="1:16" ht="12.75">
      <c r="A650" s="32" t="s">
        <v>138</v>
      </c>
      <c r="B650" s="33">
        <v>145762.5</v>
      </c>
      <c r="C650" s="82" t="s">
        <v>1344</v>
      </c>
      <c r="D650" s="34" t="s">
        <v>470</v>
      </c>
      <c r="E650" s="34" t="s">
        <v>455</v>
      </c>
      <c r="F650" s="34" t="s">
        <v>85</v>
      </c>
      <c r="G650" s="32" t="s">
        <v>139</v>
      </c>
      <c r="K650" s="151"/>
      <c r="L650" s="78" t="e">
        <f t="shared" si="20"/>
        <v>#NAME?</v>
      </c>
      <c r="M650" s="78" t="e">
        <f t="shared" si="21"/>
        <v>#NAME?</v>
      </c>
      <c r="N650" s="37" t="s">
        <v>480</v>
      </c>
      <c r="O650" s="37"/>
      <c r="P650" s="209" t="s">
        <v>1492</v>
      </c>
    </row>
    <row r="651" spans="1:16" ht="12.75">
      <c r="A651" s="32" t="s">
        <v>41</v>
      </c>
      <c r="B651" s="33">
        <v>145787.5</v>
      </c>
      <c r="C651" s="82" t="s">
        <v>1344</v>
      </c>
      <c r="D651" s="34" t="s">
        <v>470</v>
      </c>
      <c r="E651" s="34" t="s">
        <v>455</v>
      </c>
      <c r="F651" s="34" t="s">
        <v>607</v>
      </c>
      <c r="G651" s="32" t="s">
        <v>147</v>
      </c>
      <c r="K651" s="151"/>
      <c r="L651" s="78" t="e">
        <f t="shared" si="20"/>
        <v>#NAME?</v>
      </c>
      <c r="M651" s="78" t="e">
        <f t="shared" si="21"/>
        <v>#NAME?</v>
      </c>
      <c r="N651" s="37" t="s">
        <v>480</v>
      </c>
      <c r="P651" s="209" t="s">
        <v>1492</v>
      </c>
    </row>
    <row r="652" spans="1:16" ht="12.75">
      <c r="A652" s="86" t="s">
        <v>274</v>
      </c>
      <c r="B652" s="22">
        <v>430012.5</v>
      </c>
      <c r="C652" s="87" t="s">
        <v>1616</v>
      </c>
      <c r="E652" s="87" t="s">
        <v>455</v>
      </c>
      <c r="F652" s="80" t="s">
        <v>3</v>
      </c>
      <c r="G652" s="79" t="s">
        <v>620</v>
      </c>
      <c r="H652" s="162" t="s">
        <v>1912</v>
      </c>
      <c r="I652" s="43" t="s">
        <v>1810</v>
      </c>
      <c r="K652" s="151" t="s">
        <v>2276</v>
      </c>
      <c r="L652" s="78" t="e">
        <f t="shared" si="20"/>
        <v>#NAME?</v>
      </c>
      <c r="M652" s="78" t="e">
        <f t="shared" si="21"/>
        <v>#NAME?</v>
      </c>
      <c r="N652" s="86" t="s">
        <v>480</v>
      </c>
      <c r="P652" s="209" t="s">
        <v>1492</v>
      </c>
    </row>
    <row r="653" spans="1:16" ht="12.75">
      <c r="A653" s="45" t="s">
        <v>30</v>
      </c>
      <c r="B653" s="22">
        <v>430025</v>
      </c>
      <c r="C653" s="31" t="s">
        <v>1</v>
      </c>
      <c r="D653" s="31" t="s">
        <v>470</v>
      </c>
      <c r="E653" s="31" t="s">
        <v>455</v>
      </c>
      <c r="F653" s="34" t="s">
        <v>85</v>
      </c>
      <c r="G653" s="32" t="s">
        <v>133</v>
      </c>
      <c r="J653" s="86" t="s">
        <v>1668</v>
      </c>
      <c r="K653" s="151"/>
      <c r="L653" s="78" t="e">
        <f t="shared" si="20"/>
        <v>#NAME?</v>
      </c>
      <c r="M653" s="78" t="e">
        <f t="shared" si="21"/>
        <v>#NAME?</v>
      </c>
      <c r="N653" s="37" t="s">
        <v>480</v>
      </c>
      <c r="O653" s="37"/>
      <c r="P653" s="81" t="s">
        <v>1944</v>
      </c>
    </row>
    <row r="654" spans="1:16" ht="12.75">
      <c r="A654" s="45" t="s">
        <v>30</v>
      </c>
      <c r="B654" s="22">
        <v>430025</v>
      </c>
      <c r="C654" s="31" t="s">
        <v>1</v>
      </c>
      <c r="D654" s="31" t="s">
        <v>470</v>
      </c>
      <c r="E654" s="31" t="s">
        <v>455</v>
      </c>
      <c r="F654" s="34" t="s">
        <v>85</v>
      </c>
      <c r="G654" s="32" t="s">
        <v>140</v>
      </c>
      <c r="K654" s="151"/>
      <c r="L654" s="78" t="e">
        <f t="shared" si="20"/>
        <v>#NAME?</v>
      </c>
      <c r="M654" s="78" t="e">
        <f t="shared" si="21"/>
        <v>#NAME?</v>
      </c>
      <c r="N654" s="37" t="s">
        <v>480</v>
      </c>
      <c r="O654" s="37"/>
      <c r="P654" s="209" t="s">
        <v>1492</v>
      </c>
    </row>
    <row r="655" spans="1:16" ht="12.75">
      <c r="A655" s="45" t="s">
        <v>30</v>
      </c>
      <c r="B655" s="22">
        <v>430025</v>
      </c>
      <c r="C655" s="31" t="s">
        <v>1</v>
      </c>
      <c r="D655" s="31" t="s">
        <v>470</v>
      </c>
      <c r="E655" s="31" t="s">
        <v>455</v>
      </c>
      <c r="F655" s="34" t="s">
        <v>6</v>
      </c>
      <c r="G655" s="32" t="s">
        <v>92</v>
      </c>
      <c r="K655" s="151" t="s">
        <v>1848</v>
      </c>
      <c r="L655" s="78" t="e">
        <f t="shared" si="20"/>
        <v>#NAME?</v>
      </c>
      <c r="M655" s="78" t="e">
        <f t="shared" si="21"/>
        <v>#NAME?</v>
      </c>
      <c r="N655" s="37" t="s">
        <v>480</v>
      </c>
      <c r="P655" s="81" t="s">
        <v>1846</v>
      </c>
    </row>
    <row r="656" spans="1:16" ht="12.75">
      <c r="A656" s="86" t="s">
        <v>185</v>
      </c>
      <c r="B656" s="22">
        <v>430037.5</v>
      </c>
      <c r="C656" s="83" t="s">
        <v>1907</v>
      </c>
      <c r="D656" s="31"/>
      <c r="E656" s="83" t="s">
        <v>455</v>
      </c>
      <c r="F656" s="82" t="s">
        <v>3</v>
      </c>
      <c r="G656" s="79" t="s">
        <v>620</v>
      </c>
      <c r="H656" s="162" t="s">
        <v>2583</v>
      </c>
      <c r="I656" s="43" t="s">
        <v>2121</v>
      </c>
      <c r="K656" s="151" t="s">
        <v>2123</v>
      </c>
      <c r="L656" s="78" t="e">
        <f t="shared" si="20"/>
        <v>#NAME?</v>
      </c>
      <c r="M656" s="78" t="e">
        <f t="shared" si="21"/>
        <v>#NAME?</v>
      </c>
      <c r="N656" s="86" t="s">
        <v>480</v>
      </c>
      <c r="P656" s="81" t="s">
        <v>2122</v>
      </c>
    </row>
    <row r="657" spans="1:16" ht="12.75">
      <c r="A657" s="86" t="s">
        <v>57</v>
      </c>
      <c r="B657" s="22">
        <v>430050</v>
      </c>
      <c r="C657" s="31" t="s">
        <v>1</v>
      </c>
      <c r="E657" s="87" t="s">
        <v>455</v>
      </c>
      <c r="F657" s="80" t="s">
        <v>6</v>
      </c>
      <c r="G657" s="79" t="s">
        <v>144</v>
      </c>
      <c r="H657" s="145" t="s">
        <v>830</v>
      </c>
      <c r="I657" s="80" t="s">
        <v>1390</v>
      </c>
      <c r="K657" s="151" t="s">
        <v>1393</v>
      </c>
      <c r="L657" s="78" t="e">
        <f t="shared" si="20"/>
        <v>#NAME?</v>
      </c>
      <c r="M657" s="78" t="e">
        <f t="shared" si="21"/>
        <v>#NAME?</v>
      </c>
      <c r="N657" s="86" t="s">
        <v>480</v>
      </c>
      <c r="P657" s="209" t="s">
        <v>1492</v>
      </c>
    </row>
    <row r="658" spans="1:16" ht="12.75">
      <c r="A658" s="45" t="s">
        <v>0</v>
      </c>
      <c r="B658" s="22">
        <v>430087.5</v>
      </c>
      <c r="C658" s="31" t="s">
        <v>1</v>
      </c>
      <c r="D658" s="31" t="s">
        <v>470</v>
      </c>
      <c r="E658" s="31" t="s">
        <v>455</v>
      </c>
      <c r="F658" s="34" t="s">
        <v>3</v>
      </c>
      <c r="G658" s="32" t="s">
        <v>2</v>
      </c>
      <c r="H658" s="46" t="s">
        <v>830</v>
      </c>
      <c r="I658" s="29">
        <v>66055</v>
      </c>
      <c r="J658" s="196"/>
      <c r="K658" s="151" t="s">
        <v>1424</v>
      </c>
      <c r="L658" s="78" t="e">
        <f t="shared" si="20"/>
        <v>#NAME?</v>
      </c>
      <c r="M658" s="78" t="e">
        <f t="shared" si="21"/>
        <v>#NAME?</v>
      </c>
      <c r="N658" s="37" t="s">
        <v>480</v>
      </c>
      <c r="O658" s="37"/>
      <c r="P658" s="86" t="s">
        <v>1115</v>
      </c>
    </row>
    <row r="659" spans="1:16" ht="12.75">
      <c r="A659" s="86" t="s">
        <v>36</v>
      </c>
      <c r="B659" s="22">
        <v>430112.5</v>
      </c>
      <c r="C659" s="31" t="s">
        <v>1</v>
      </c>
      <c r="E659" s="87" t="s">
        <v>455</v>
      </c>
      <c r="F659" s="80" t="s">
        <v>3</v>
      </c>
      <c r="G659" s="79" t="s">
        <v>1565</v>
      </c>
      <c r="H659" s="162" t="s">
        <v>1902</v>
      </c>
      <c r="I659" s="43" t="s">
        <v>1279</v>
      </c>
      <c r="J659" s="81" t="s">
        <v>470</v>
      </c>
      <c r="K659" s="151" t="s">
        <v>2276</v>
      </c>
      <c r="L659" s="78" t="e">
        <f t="shared" si="20"/>
        <v>#NAME?</v>
      </c>
      <c r="M659" s="78" t="e">
        <f t="shared" si="21"/>
        <v>#NAME?</v>
      </c>
      <c r="N659" s="86" t="s">
        <v>480</v>
      </c>
      <c r="P659" s="209" t="s">
        <v>1492</v>
      </c>
    </row>
    <row r="660" spans="1:16" ht="12.75">
      <c r="A660" s="86" t="s">
        <v>182</v>
      </c>
      <c r="B660" s="22">
        <v>430125</v>
      </c>
      <c r="C660" s="31" t="s">
        <v>1</v>
      </c>
      <c r="E660" s="87" t="s">
        <v>455</v>
      </c>
      <c r="F660" s="80" t="s">
        <v>85</v>
      </c>
      <c r="G660" s="79" t="s">
        <v>1674</v>
      </c>
      <c r="K660" s="151"/>
      <c r="L660" s="78" t="e">
        <f t="shared" si="20"/>
        <v>#NAME?</v>
      </c>
      <c r="M660" s="78" t="e">
        <f t="shared" si="21"/>
        <v>#NAME?</v>
      </c>
      <c r="N660" s="86" t="s">
        <v>480</v>
      </c>
      <c r="P660" s="81" t="s">
        <v>1675</v>
      </c>
    </row>
    <row r="661" spans="1:16" ht="12.75">
      <c r="A661" s="86" t="s">
        <v>16</v>
      </c>
      <c r="B661" s="22">
        <v>430137.5</v>
      </c>
      <c r="C661" s="31" t="s">
        <v>1</v>
      </c>
      <c r="E661" s="87" t="s">
        <v>455</v>
      </c>
      <c r="F661" s="80" t="s">
        <v>85</v>
      </c>
      <c r="G661" s="79" t="s">
        <v>2378</v>
      </c>
      <c r="H661" s="162" t="s">
        <v>1914</v>
      </c>
      <c r="I661" s="43" t="s">
        <v>2379</v>
      </c>
      <c r="K661" s="151"/>
      <c r="L661" s="78" t="e">
        <f t="shared" si="20"/>
        <v>#NAME?</v>
      </c>
      <c r="M661" s="78" t="e">
        <f t="shared" si="21"/>
        <v>#NAME?</v>
      </c>
      <c r="N661" s="86" t="s">
        <v>480</v>
      </c>
      <c r="P661" s="209" t="s">
        <v>1492</v>
      </c>
    </row>
    <row r="662" spans="1:16" ht="12.75">
      <c r="A662" s="86" t="s">
        <v>16</v>
      </c>
      <c r="B662" s="22">
        <v>430137.5</v>
      </c>
      <c r="C662" s="31" t="s">
        <v>1</v>
      </c>
      <c r="E662" s="87" t="s">
        <v>455</v>
      </c>
      <c r="F662" s="80" t="s">
        <v>3</v>
      </c>
      <c r="G662" s="79" t="s">
        <v>89</v>
      </c>
      <c r="H662" s="47" t="s">
        <v>829</v>
      </c>
      <c r="I662" s="43" t="s">
        <v>2106</v>
      </c>
      <c r="K662" s="151" t="s">
        <v>1512</v>
      </c>
      <c r="L662" s="78" t="e">
        <f t="shared" si="20"/>
        <v>#NAME?</v>
      </c>
      <c r="M662" s="78" t="e">
        <f t="shared" si="21"/>
        <v>#NAME?</v>
      </c>
      <c r="N662" s="86" t="s">
        <v>480</v>
      </c>
      <c r="P662" s="81" t="s">
        <v>1638</v>
      </c>
    </row>
    <row r="663" spans="1:16" ht="12.75">
      <c r="A663" s="45" t="s">
        <v>4</v>
      </c>
      <c r="B663" s="22">
        <v>430150</v>
      </c>
      <c r="C663" s="31" t="s">
        <v>1</v>
      </c>
      <c r="D663" s="206" t="s">
        <v>502</v>
      </c>
      <c r="E663" s="31" t="s">
        <v>455</v>
      </c>
      <c r="F663" s="34" t="s">
        <v>6</v>
      </c>
      <c r="G663" s="32" t="s">
        <v>5</v>
      </c>
      <c r="H663" s="46" t="s">
        <v>830</v>
      </c>
      <c r="I663" s="29">
        <v>126101</v>
      </c>
      <c r="J663" s="196"/>
      <c r="K663" s="151" t="s">
        <v>1720</v>
      </c>
      <c r="L663" s="78" t="e">
        <f t="shared" si="20"/>
        <v>#NAME?</v>
      </c>
      <c r="M663" s="78" t="e">
        <f t="shared" si="21"/>
        <v>#NAME?</v>
      </c>
      <c r="N663" s="37" t="s">
        <v>480</v>
      </c>
      <c r="P663" s="86" t="s">
        <v>1267</v>
      </c>
    </row>
    <row r="664" spans="1:16" ht="12.75">
      <c r="A664" s="45" t="s">
        <v>13</v>
      </c>
      <c r="B664" s="22">
        <v>430175</v>
      </c>
      <c r="C664" s="31" t="s">
        <v>1</v>
      </c>
      <c r="D664" s="31" t="s">
        <v>470</v>
      </c>
      <c r="E664" s="31" t="s">
        <v>455</v>
      </c>
      <c r="F664" s="34" t="s">
        <v>85</v>
      </c>
      <c r="G664" s="32" t="s">
        <v>134</v>
      </c>
      <c r="K664" s="151"/>
      <c r="L664" s="78" t="e">
        <f t="shared" si="20"/>
        <v>#NAME?</v>
      </c>
      <c r="M664" s="78" t="e">
        <f t="shared" si="21"/>
        <v>#NAME?</v>
      </c>
      <c r="N664" s="37" t="s">
        <v>480</v>
      </c>
      <c r="O664" s="37"/>
      <c r="P664" s="209" t="s">
        <v>1492</v>
      </c>
    </row>
    <row r="665" spans="1:16" ht="12.75">
      <c r="A665" s="45" t="s">
        <v>21</v>
      </c>
      <c r="B665" s="22">
        <v>430200</v>
      </c>
      <c r="C665" s="31" t="s">
        <v>1</v>
      </c>
      <c r="D665" s="31" t="s">
        <v>470</v>
      </c>
      <c r="E665" s="31" t="s">
        <v>455</v>
      </c>
      <c r="F665" s="34" t="s">
        <v>3</v>
      </c>
      <c r="G665" s="32" t="s">
        <v>620</v>
      </c>
      <c r="K665" s="151"/>
      <c r="L665" s="78" t="e">
        <f t="shared" si="20"/>
        <v>#NAME?</v>
      </c>
      <c r="M665" s="78" t="e">
        <f t="shared" si="21"/>
        <v>#NAME?</v>
      </c>
      <c r="N665" s="37" t="s">
        <v>480</v>
      </c>
      <c r="O665" s="37"/>
      <c r="P665" s="81" t="s">
        <v>1643</v>
      </c>
    </row>
    <row r="666" spans="1:16" ht="12.75">
      <c r="A666" s="86" t="s">
        <v>26</v>
      </c>
      <c r="B666" s="22">
        <v>430225</v>
      </c>
      <c r="C666" s="31" t="s">
        <v>1</v>
      </c>
      <c r="E666" s="87" t="s">
        <v>455</v>
      </c>
      <c r="F666" s="80" t="s">
        <v>607</v>
      </c>
      <c r="G666" s="79" t="s">
        <v>2107</v>
      </c>
      <c r="H666" s="47" t="s">
        <v>829</v>
      </c>
      <c r="I666" s="43" t="s">
        <v>2108</v>
      </c>
      <c r="K666" s="151"/>
      <c r="L666" s="78" t="e">
        <f t="shared" si="20"/>
        <v>#NAME?</v>
      </c>
      <c r="M666" s="78" t="e">
        <f t="shared" si="21"/>
        <v>#NAME?</v>
      </c>
      <c r="N666" s="86" t="s">
        <v>480</v>
      </c>
      <c r="P666" s="209" t="s">
        <v>1492</v>
      </c>
    </row>
    <row r="667" spans="1:16" ht="12.75">
      <c r="A667" s="86" t="s">
        <v>91</v>
      </c>
      <c r="B667" s="22">
        <v>430250</v>
      </c>
      <c r="C667" s="87" t="s">
        <v>1616</v>
      </c>
      <c r="E667" s="87" t="s">
        <v>455</v>
      </c>
      <c r="F667" s="80" t="s">
        <v>3</v>
      </c>
      <c r="G667" s="79" t="s">
        <v>2104</v>
      </c>
      <c r="H667" s="47" t="s">
        <v>829</v>
      </c>
      <c r="I667" s="43" t="s">
        <v>2105</v>
      </c>
      <c r="K667" s="151" t="s">
        <v>2274</v>
      </c>
      <c r="L667" s="78" t="e">
        <f t="shared" si="20"/>
        <v>#NAME?</v>
      </c>
      <c r="M667" s="78" t="e">
        <f t="shared" si="21"/>
        <v>#NAME?</v>
      </c>
      <c r="N667" s="86" t="s">
        <v>480</v>
      </c>
      <c r="P667" s="209" t="s">
        <v>1492</v>
      </c>
    </row>
    <row r="668" spans="1:16" ht="12.75">
      <c r="A668" s="86" t="s">
        <v>88</v>
      </c>
      <c r="B668" s="22">
        <v>430275</v>
      </c>
      <c r="C668" s="31" t="s">
        <v>1</v>
      </c>
      <c r="E668" s="87" t="s">
        <v>455</v>
      </c>
      <c r="F668" s="80" t="s">
        <v>85</v>
      </c>
      <c r="G668" s="79" t="s">
        <v>2109</v>
      </c>
      <c r="H668" s="162" t="s">
        <v>1914</v>
      </c>
      <c r="I668" s="43" t="s">
        <v>2110</v>
      </c>
      <c r="K668" s="151" t="s">
        <v>2277</v>
      </c>
      <c r="L668" s="78" t="e">
        <f t="shared" si="20"/>
        <v>#NAME?</v>
      </c>
      <c r="M668" s="78" t="e">
        <f t="shared" si="21"/>
        <v>#NAME?</v>
      </c>
      <c r="N668" s="86" t="s">
        <v>480</v>
      </c>
      <c r="P668" s="209" t="s">
        <v>1492</v>
      </c>
    </row>
    <row r="669" spans="1:16" ht="12.75">
      <c r="A669" s="86" t="s">
        <v>88</v>
      </c>
      <c r="B669" s="22">
        <v>430275</v>
      </c>
      <c r="C669" s="31" t="s">
        <v>1</v>
      </c>
      <c r="E669" s="87" t="s">
        <v>455</v>
      </c>
      <c r="F669" s="80" t="s">
        <v>6</v>
      </c>
      <c r="G669" s="79" t="s">
        <v>2194</v>
      </c>
      <c r="H669" s="162" t="s">
        <v>1912</v>
      </c>
      <c r="I669" s="43" t="s">
        <v>2023</v>
      </c>
      <c r="K669" s="151" t="s">
        <v>1720</v>
      </c>
      <c r="L669" s="78" t="e">
        <f t="shared" si="20"/>
        <v>#NAME?</v>
      </c>
      <c r="M669" s="78" t="e">
        <f t="shared" si="21"/>
        <v>#NAME?</v>
      </c>
      <c r="N669" s="86" t="s">
        <v>480</v>
      </c>
      <c r="P669" s="81" t="s">
        <v>1267</v>
      </c>
    </row>
    <row r="670" spans="1:16" ht="12.75">
      <c r="A670" s="86" t="s">
        <v>83</v>
      </c>
      <c r="B670" s="22">
        <v>430300</v>
      </c>
      <c r="C670" s="31" t="s">
        <v>1</v>
      </c>
      <c r="E670" s="87" t="s">
        <v>455</v>
      </c>
      <c r="F670" s="80" t="s">
        <v>85</v>
      </c>
      <c r="G670" s="79" t="s">
        <v>84</v>
      </c>
      <c r="H670" s="145" t="s">
        <v>830</v>
      </c>
      <c r="K670" s="151"/>
      <c r="L670" s="78" t="e">
        <f t="shared" si="20"/>
        <v>#NAME?</v>
      </c>
      <c r="M670" s="78" t="e">
        <f t="shared" si="21"/>
        <v>#NAME?</v>
      </c>
      <c r="N670" s="86" t="s">
        <v>480</v>
      </c>
      <c r="P670" s="81" t="s">
        <v>1944</v>
      </c>
    </row>
    <row r="671" spans="1:16" ht="12.75">
      <c r="A671" s="86" t="s">
        <v>79</v>
      </c>
      <c r="B671" s="22">
        <v>430337.5</v>
      </c>
      <c r="C671" s="83" t="s">
        <v>1907</v>
      </c>
      <c r="D671" s="87" t="s">
        <v>470</v>
      </c>
      <c r="E671" s="87" t="s">
        <v>455</v>
      </c>
      <c r="F671" s="80" t="s">
        <v>6</v>
      </c>
      <c r="G671" s="79" t="s">
        <v>2587</v>
      </c>
      <c r="H671" s="214" t="s">
        <v>1912</v>
      </c>
      <c r="I671" s="43" t="s">
        <v>2588</v>
      </c>
      <c r="J671"/>
      <c r="K671" s="151"/>
      <c r="L671" s="78" t="e">
        <f t="shared" si="20"/>
        <v>#NAME?</v>
      </c>
      <c r="M671" s="78" t="e">
        <f t="shared" si="21"/>
        <v>#NAME?</v>
      </c>
      <c r="N671" s="37" t="s">
        <v>480</v>
      </c>
      <c r="O671"/>
      <c r="P671" s="159" t="s">
        <v>2589</v>
      </c>
    </row>
    <row r="672" spans="1:16" ht="12.75">
      <c r="A672" s="86" t="s">
        <v>86</v>
      </c>
      <c r="B672" s="22">
        <v>430350</v>
      </c>
      <c r="C672" s="87" t="s">
        <v>1616</v>
      </c>
      <c r="E672" s="87" t="s">
        <v>455</v>
      </c>
      <c r="F672" s="80" t="s">
        <v>3</v>
      </c>
      <c r="G672" s="79" t="s">
        <v>2100</v>
      </c>
      <c r="H672" s="47" t="s">
        <v>829</v>
      </c>
      <c r="I672" s="43" t="s">
        <v>2101</v>
      </c>
      <c r="K672" s="151" t="s">
        <v>2273</v>
      </c>
      <c r="L672" s="78" t="e">
        <f t="shared" si="20"/>
        <v>#NAME?</v>
      </c>
      <c r="M672" s="78" t="e">
        <f t="shared" si="21"/>
        <v>#NAME?</v>
      </c>
      <c r="N672" s="86" t="s">
        <v>480</v>
      </c>
      <c r="P672" s="209" t="s">
        <v>1492</v>
      </c>
    </row>
    <row r="673" spans="1:16" ht="12.75">
      <c r="A673" s="102" t="s">
        <v>113</v>
      </c>
      <c r="B673" s="22">
        <v>431300</v>
      </c>
      <c r="C673" s="31" t="s">
        <v>1</v>
      </c>
      <c r="D673" s="83" t="s">
        <v>502</v>
      </c>
      <c r="E673" s="31" t="s">
        <v>455</v>
      </c>
      <c r="F673" s="34" t="s">
        <v>85</v>
      </c>
      <c r="G673" s="16" t="s">
        <v>84</v>
      </c>
      <c r="H673" s="16" t="s">
        <v>831</v>
      </c>
      <c r="K673" s="151" t="s">
        <v>2694</v>
      </c>
      <c r="L673" s="78" t="e">
        <f t="shared" si="20"/>
        <v>#NAME?</v>
      </c>
      <c r="M673" s="78" t="e">
        <f t="shared" si="21"/>
        <v>#NAME?</v>
      </c>
      <c r="N673" s="37" t="s">
        <v>480</v>
      </c>
      <c r="O673" s="37"/>
      <c r="P673" s="81" t="s">
        <v>1944</v>
      </c>
    </row>
    <row r="674" spans="1:16" ht="12.75">
      <c r="A674" s="86" t="s">
        <v>328</v>
      </c>
      <c r="B674" s="22">
        <v>431325</v>
      </c>
      <c r="C674" s="31" t="s">
        <v>1</v>
      </c>
      <c r="E674" s="87" t="s">
        <v>455</v>
      </c>
      <c r="F674" s="80" t="s">
        <v>3</v>
      </c>
      <c r="G674" s="79" t="s">
        <v>620</v>
      </c>
      <c r="K674" s="151"/>
      <c r="L674" s="78" t="e">
        <f t="shared" si="20"/>
        <v>#NAME?</v>
      </c>
      <c r="M674" s="78" t="e">
        <f t="shared" si="21"/>
        <v>#NAME?</v>
      </c>
      <c r="N674" s="86" t="s">
        <v>480</v>
      </c>
      <c r="P674" s="81" t="s">
        <v>1639</v>
      </c>
    </row>
    <row r="675" spans="1:16" ht="12.75">
      <c r="A675" s="37" t="s">
        <v>115</v>
      </c>
      <c r="B675" s="22">
        <v>431350</v>
      </c>
      <c r="C675" s="24" t="s">
        <v>1</v>
      </c>
      <c r="D675" s="24" t="s">
        <v>605</v>
      </c>
      <c r="E675" s="24" t="s">
        <v>455</v>
      </c>
      <c r="F675" s="29" t="s">
        <v>85</v>
      </c>
      <c r="G675" s="32" t="s">
        <v>132</v>
      </c>
      <c r="H675" s="37" t="s">
        <v>831</v>
      </c>
      <c r="K675" s="151"/>
      <c r="L675" s="78" t="e">
        <f t="shared" si="20"/>
        <v>#NAME?</v>
      </c>
      <c r="M675" s="78" t="e">
        <f t="shared" si="21"/>
        <v>#NAME?</v>
      </c>
      <c r="N675" s="37" t="s">
        <v>480</v>
      </c>
      <c r="P675" s="26" t="s">
        <v>1115</v>
      </c>
    </row>
    <row r="676" spans="1:16" ht="12.75">
      <c r="A676" s="86" t="s">
        <v>1320</v>
      </c>
      <c r="B676" s="22">
        <v>431437.5</v>
      </c>
      <c r="C676" s="31" t="s">
        <v>1</v>
      </c>
      <c r="D676"/>
      <c r="E676" s="87" t="s">
        <v>455</v>
      </c>
      <c r="F676" s="80" t="s">
        <v>85</v>
      </c>
      <c r="G676" s="79" t="s">
        <v>2129</v>
      </c>
      <c r="H676" s="162" t="s">
        <v>1912</v>
      </c>
      <c r="I676" s="43" t="s">
        <v>2130</v>
      </c>
      <c r="K676" s="151" t="s">
        <v>2278</v>
      </c>
      <c r="L676" s="78" t="e">
        <f t="shared" si="20"/>
        <v>#NAME?</v>
      </c>
      <c r="M676" s="78" t="e">
        <f t="shared" si="21"/>
        <v>#NAME?</v>
      </c>
      <c r="N676" s="86" t="s">
        <v>480</v>
      </c>
      <c r="P676" s="81" t="s">
        <v>1643</v>
      </c>
    </row>
    <row r="677" spans="1:16" ht="12.75">
      <c r="A677" s="86" t="s">
        <v>1558</v>
      </c>
      <c r="B677" s="22">
        <v>431515</v>
      </c>
      <c r="C677" s="31" t="s">
        <v>1</v>
      </c>
      <c r="E677" s="87" t="s">
        <v>455</v>
      </c>
      <c r="F677" s="80" t="s">
        <v>3</v>
      </c>
      <c r="G677" s="79" t="s">
        <v>2</v>
      </c>
      <c r="H677" s="162" t="s">
        <v>829</v>
      </c>
      <c r="I677" s="43" t="s">
        <v>1752</v>
      </c>
      <c r="K677" s="151" t="s">
        <v>1424</v>
      </c>
      <c r="L677" s="78" t="e">
        <f t="shared" si="20"/>
        <v>#NAME?</v>
      </c>
      <c r="M677" s="78" t="e">
        <f t="shared" si="21"/>
        <v>#NAME?</v>
      </c>
      <c r="N677" s="86" t="s">
        <v>480</v>
      </c>
      <c r="P677" s="81" t="s">
        <v>1482</v>
      </c>
    </row>
    <row r="678" spans="1:16" ht="12.75">
      <c r="A678" s="86" t="s">
        <v>1009</v>
      </c>
      <c r="B678" s="22">
        <v>431575</v>
      </c>
      <c r="C678" s="31" t="s">
        <v>1</v>
      </c>
      <c r="E678" s="87" t="s">
        <v>455</v>
      </c>
      <c r="F678" s="29" t="s">
        <v>591</v>
      </c>
      <c r="G678" s="79" t="s">
        <v>2111</v>
      </c>
      <c r="H678" s="47" t="s">
        <v>829</v>
      </c>
      <c r="I678" s="43" t="s">
        <v>2112</v>
      </c>
      <c r="K678" s="151"/>
      <c r="L678" s="78" t="e">
        <f t="shared" si="20"/>
        <v>#NAME?</v>
      </c>
      <c r="M678" s="78" t="e">
        <f t="shared" si="21"/>
        <v>#NAME?</v>
      </c>
      <c r="N678" s="86" t="s">
        <v>480</v>
      </c>
      <c r="P678" s="209" t="s">
        <v>1492</v>
      </c>
    </row>
    <row r="679" spans="1:16" ht="12.75">
      <c r="A679" s="86" t="s">
        <v>23</v>
      </c>
      <c r="B679" s="22">
        <v>1270000</v>
      </c>
      <c r="C679" s="83" t="s">
        <v>553</v>
      </c>
      <c r="D679"/>
      <c r="E679" s="87" t="s">
        <v>455</v>
      </c>
      <c r="F679" s="80" t="s">
        <v>3</v>
      </c>
      <c r="G679" s="79" t="s">
        <v>620</v>
      </c>
      <c r="H679" s="162" t="s">
        <v>2590</v>
      </c>
      <c r="I679" s="43" t="s">
        <v>1810</v>
      </c>
      <c r="J679"/>
      <c r="K679" s="151" t="s">
        <v>2276</v>
      </c>
      <c r="L679" s="78" t="e">
        <f t="shared" si="20"/>
        <v>#NAME?</v>
      </c>
      <c r="M679" s="78" t="e">
        <f t="shared" si="21"/>
        <v>#NAME?</v>
      </c>
      <c r="N679" s="86" t="s">
        <v>480</v>
      </c>
      <c r="P679" s="81" t="s">
        <v>1638</v>
      </c>
    </row>
    <row r="680" spans="1:16" ht="12.75">
      <c r="A680" s="86" t="s">
        <v>625</v>
      </c>
      <c r="B680" s="22">
        <v>1297200</v>
      </c>
      <c r="C680" s="83" t="s">
        <v>2591</v>
      </c>
      <c r="D680"/>
      <c r="E680" s="87" t="s">
        <v>455</v>
      </c>
      <c r="F680" s="80" t="s">
        <v>3</v>
      </c>
      <c r="G680" s="79" t="s">
        <v>620</v>
      </c>
      <c r="H680" s="162" t="s">
        <v>829</v>
      </c>
      <c r="I680" s="43" t="s">
        <v>1810</v>
      </c>
      <c r="J680"/>
      <c r="K680" s="151" t="s">
        <v>2276</v>
      </c>
      <c r="L680" s="78" t="e">
        <f t="shared" si="20"/>
        <v>#NAME?</v>
      </c>
      <c r="M680" s="78" t="e">
        <f t="shared" si="21"/>
        <v>#NAME?</v>
      </c>
      <c r="N680" s="86" t="s">
        <v>480</v>
      </c>
      <c r="P680" s="81" t="s">
        <v>1638</v>
      </c>
    </row>
    <row r="681" spans="1:16" ht="12.75">
      <c r="A681" s="86" t="s">
        <v>443</v>
      </c>
      <c r="B681" s="166" t="s">
        <v>2584</v>
      </c>
      <c r="C681" s="83" t="s">
        <v>1907</v>
      </c>
      <c r="D681"/>
      <c r="E681" s="87" t="s">
        <v>455</v>
      </c>
      <c r="F681" s="80" t="s">
        <v>3</v>
      </c>
      <c r="G681" s="79" t="s">
        <v>2585</v>
      </c>
      <c r="H681" s="214" t="s">
        <v>829</v>
      </c>
      <c r="I681" s="43" t="s">
        <v>2586</v>
      </c>
      <c r="J681"/>
      <c r="K681" s="151"/>
      <c r="L681" s="78" t="e">
        <f t="shared" si="20"/>
        <v>#NAME?</v>
      </c>
      <c r="M681" s="78" t="e">
        <f t="shared" si="21"/>
        <v>#NAME?</v>
      </c>
      <c r="N681" s="37" t="s">
        <v>480</v>
      </c>
      <c r="O681"/>
      <c r="P681" s="159" t="s">
        <v>2119</v>
      </c>
    </row>
    <row r="682" spans="1:16" ht="12.75">
      <c r="A682" s="160" t="s">
        <v>599</v>
      </c>
      <c r="B682" s="22">
        <v>145212.5</v>
      </c>
      <c r="C682" s="24" t="s">
        <v>553</v>
      </c>
      <c r="E682" s="24" t="s">
        <v>458</v>
      </c>
      <c r="F682" s="29" t="s">
        <v>314</v>
      </c>
      <c r="G682" s="32" t="s">
        <v>1775</v>
      </c>
      <c r="H682" s="213" t="s">
        <v>830</v>
      </c>
      <c r="I682" s="29" t="s">
        <v>1776</v>
      </c>
      <c r="K682" s="151"/>
      <c r="L682" s="78" t="e">
        <f t="shared" si="20"/>
        <v>#NAME?</v>
      </c>
      <c r="M682" s="78" t="e">
        <f t="shared" si="21"/>
        <v>#NAME?</v>
      </c>
      <c r="N682" s="37" t="s">
        <v>482</v>
      </c>
      <c r="P682" s="26" t="s">
        <v>1362</v>
      </c>
    </row>
    <row r="683" spans="1:16" ht="12.75">
      <c r="A683" s="37" t="s">
        <v>599</v>
      </c>
      <c r="B683" s="22">
        <v>145400</v>
      </c>
      <c r="C683" s="24">
        <v>0</v>
      </c>
      <c r="E683" s="24" t="s">
        <v>458</v>
      </c>
      <c r="F683" s="29" t="s">
        <v>314</v>
      </c>
      <c r="G683" s="32" t="s">
        <v>313</v>
      </c>
      <c r="H683" s="46" t="s">
        <v>830</v>
      </c>
      <c r="I683" s="29">
        <v>335743</v>
      </c>
      <c r="K683" s="151"/>
      <c r="L683" s="78" t="e">
        <f t="shared" si="20"/>
        <v>#NAME?</v>
      </c>
      <c r="M683" s="78" t="e">
        <f t="shared" si="21"/>
        <v>#NAME?</v>
      </c>
      <c r="N683" s="37" t="s">
        <v>482</v>
      </c>
      <c r="P683" s="26" t="s">
        <v>1362</v>
      </c>
    </row>
    <row r="684" spans="1:16" ht="12.75">
      <c r="A684" s="32" t="s">
        <v>172</v>
      </c>
      <c r="B684" s="33">
        <v>145612.5</v>
      </c>
      <c r="C684" s="82" t="s">
        <v>1344</v>
      </c>
      <c r="D684" s="205" t="s">
        <v>493</v>
      </c>
      <c r="E684" s="34" t="s">
        <v>458</v>
      </c>
      <c r="F684" s="34" t="s">
        <v>314</v>
      </c>
      <c r="G684" s="32" t="s">
        <v>313</v>
      </c>
      <c r="J684" s="37"/>
      <c r="K684" s="151"/>
      <c r="L684" s="78" t="e">
        <f t="shared" si="20"/>
        <v>#NAME?</v>
      </c>
      <c r="M684" s="78" t="e">
        <f t="shared" si="21"/>
        <v>#NAME?</v>
      </c>
      <c r="N684" s="37" t="s">
        <v>482</v>
      </c>
      <c r="P684" s="188" t="s">
        <v>1777</v>
      </c>
    </row>
    <row r="685" spans="1:16" ht="12.75">
      <c r="A685" s="32" t="s">
        <v>7</v>
      </c>
      <c r="B685" s="33">
        <v>145687.5</v>
      </c>
      <c r="C685" s="82" t="s">
        <v>1344</v>
      </c>
      <c r="D685" s="44" t="s">
        <v>505</v>
      </c>
      <c r="E685" s="34" t="s">
        <v>458</v>
      </c>
      <c r="F685" s="34" t="s">
        <v>314</v>
      </c>
      <c r="G685" s="12" t="s">
        <v>315</v>
      </c>
      <c r="J685" s="37"/>
      <c r="K685" s="151"/>
      <c r="L685" s="78" t="e">
        <f t="shared" si="20"/>
        <v>#NAME?</v>
      </c>
      <c r="M685" s="78" t="e">
        <f t="shared" si="21"/>
        <v>#NAME?</v>
      </c>
      <c r="N685" s="37" t="s">
        <v>482</v>
      </c>
      <c r="O685" s="37"/>
      <c r="P685" s="81" t="s">
        <v>1778</v>
      </c>
    </row>
    <row r="686" spans="1:16" ht="12.75">
      <c r="A686" s="32" t="s">
        <v>143</v>
      </c>
      <c r="B686" s="33">
        <v>145750</v>
      </c>
      <c r="C686" s="82" t="s">
        <v>1344</v>
      </c>
      <c r="D686" s="205" t="s">
        <v>493</v>
      </c>
      <c r="E686" s="34" t="s">
        <v>458</v>
      </c>
      <c r="F686" s="34" t="s">
        <v>317</v>
      </c>
      <c r="G686" s="32" t="s">
        <v>316</v>
      </c>
      <c r="J686" s="37"/>
      <c r="K686" s="151"/>
      <c r="L686" s="78" t="e">
        <f t="shared" si="20"/>
        <v>#NAME?</v>
      </c>
      <c r="M686" s="78" t="e">
        <f t="shared" si="21"/>
        <v>#NAME?</v>
      </c>
      <c r="N686" s="37" t="s">
        <v>482</v>
      </c>
      <c r="O686" s="37"/>
      <c r="P686" s="81" t="s">
        <v>1777</v>
      </c>
    </row>
    <row r="687" spans="1:16" ht="12.75">
      <c r="A687" s="45" t="s">
        <v>13</v>
      </c>
      <c r="B687" s="22">
        <v>430175</v>
      </c>
      <c r="C687" s="31" t="s">
        <v>1</v>
      </c>
      <c r="D687" s="31" t="s">
        <v>470</v>
      </c>
      <c r="E687" s="31" t="s">
        <v>458</v>
      </c>
      <c r="F687" s="34" t="s">
        <v>317</v>
      </c>
      <c r="G687" s="32" t="s">
        <v>318</v>
      </c>
      <c r="J687" s="86" t="s">
        <v>1668</v>
      </c>
      <c r="K687" s="151"/>
      <c r="L687" s="78" t="e">
        <f t="shared" si="20"/>
        <v>#NAME?</v>
      </c>
      <c r="M687" s="78" t="e">
        <f t="shared" si="21"/>
        <v>#NAME?</v>
      </c>
      <c r="N687" s="37" t="s">
        <v>482</v>
      </c>
      <c r="P687" s="81" t="s">
        <v>1944</v>
      </c>
    </row>
    <row r="688" spans="1:16" ht="12.75">
      <c r="A688" s="86" t="s">
        <v>287</v>
      </c>
      <c r="B688" s="22">
        <v>431500</v>
      </c>
      <c r="C688" s="31" t="s">
        <v>1</v>
      </c>
      <c r="E688" s="87" t="s">
        <v>458</v>
      </c>
      <c r="F688" s="80" t="s">
        <v>314</v>
      </c>
      <c r="G688" s="79" t="s">
        <v>1360</v>
      </c>
      <c r="H688" s="47" t="s">
        <v>829</v>
      </c>
      <c r="I688" s="43" t="s">
        <v>1361</v>
      </c>
      <c r="K688" s="151" t="s">
        <v>1428</v>
      </c>
      <c r="L688" s="78" t="e">
        <f t="shared" si="20"/>
        <v>#NAME?</v>
      </c>
      <c r="M688" s="78" t="e">
        <f t="shared" si="21"/>
        <v>#NAME?</v>
      </c>
      <c r="N688" s="86" t="s">
        <v>482</v>
      </c>
      <c r="P688" s="81" t="s">
        <v>1362</v>
      </c>
    </row>
    <row r="689" spans="1:16" ht="12.75">
      <c r="A689" s="86" t="s">
        <v>599</v>
      </c>
      <c r="B689" s="22">
        <v>144675</v>
      </c>
      <c r="C689" s="87" t="s">
        <v>553</v>
      </c>
      <c r="D689" s="44" t="s">
        <v>493</v>
      </c>
      <c r="E689" s="87" t="s">
        <v>462</v>
      </c>
      <c r="F689" s="80" t="s">
        <v>345</v>
      </c>
      <c r="G689" s="13" t="s">
        <v>1679</v>
      </c>
      <c r="H689" s="145" t="s">
        <v>830</v>
      </c>
      <c r="I689" s="80" t="s">
        <v>2612</v>
      </c>
      <c r="K689" s="151" t="s">
        <v>1680</v>
      </c>
      <c r="L689" s="78" t="e">
        <f t="shared" si="20"/>
        <v>#NAME?</v>
      </c>
      <c r="M689" s="78" t="e">
        <f t="shared" si="21"/>
        <v>#NAME?</v>
      </c>
      <c r="N689" s="86" t="s">
        <v>483</v>
      </c>
      <c r="P689" s="81" t="s">
        <v>2613</v>
      </c>
    </row>
    <row r="690" spans="1:16" ht="12.75">
      <c r="A690" s="86" t="s">
        <v>599</v>
      </c>
      <c r="B690" s="35">
        <v>144725</v>
      </c>
      <c r="C690" s="87" t="s">
        <v>553</v>
      </c>
      <c r="E690" s="87" t="s">
        <v>462</v>
      </c>
      <c r="F690" s="80" t="s">
        <v>345</v>
      </c>
      <c r="G690" s="12" t="s">
        <v>2608</v>
      </c>
      <c r="H690" s="145" t="s">
        <v>830</v>
      </c>
      <c r="I690" s="80" t="s">
        <v>2611</v>
      </c>
      <c r="K690" s="80" t="s">
        <v>2609</v>
      </c>
      <c r="L690" s="78" t="e">
        <f t="shared" si="20"/>
        <v>#NAME?</v>
      </c>
      <c r="M690" s="78" t="e">
        <f t="shared" si="21"/>
        <v>#NAME?</v>
      </c>
      <c r="N690" s="86" t="s">
        <v>483</v>
      </c>
      <c r="P690" s="81" t="s">
        <v>2610</v>
      </c>
    </row>
    <row r="691" spans="1:16" ht="12.75">
      <c r="A691" s="86" t="s">
        <v>599</v>
      </c>
      <c r="B691" s="22">
        <v>144750</v>
      </c>
      <c r="C691" s="87" t="s">
        <v>553</v>
      </c>
      <c r="D691" s="44" t="s">
        <v>493</v>
      </c>
      <c r="E691" s="87" t="s">
        <v>462</v>
      </c>
      <c r="F691" s="80" t="s">
        <v>345</v>
      </c>
      <c r="G691" s="13" t="s">
        <v>1670</v>
      </c>
      <c r="H691" s="145" t="s">
        <v>830</v>
      </c>
      <c r="I691" s="80" t="s">
        <v>1669</v>
      </c>
      <c r="K691" s="151" t="s">
        <v>1678</v>
      </c>
      <c r="L691" s="78" t="e">
        <f t="shared" si="20"/>
        <v>#NAME?</v>
      </c>
      <c r="M691" s="78" t="e">
        <f t="shared" si="21"/>
        <v>#NAME?</v>
      </c>
      <c r="N691" s="86" t="s">
        <v>483</v>
      </c>
      <c r="P691" s="81" t="s">
        <v>2614</v>
      </c>
    </row>
    <row r="692" spans="1:16" ht="12.75">
      <c r="A692" s="37" t="s">
        <v>599</v>
      </c>
      <c r="B692" s="22">
        <v>145225</v>
      </c>
      <c r="C692" s="24">
        <v>0</v>
      </c>
      <c r="E692" s="24" t="s">
        <v>462</v>
      </c>
      <c r="F692" s="29" t="s">
        <v>121</v>
      </c>
      <c r="G692" s="32" t="s">
        <v>609</v>
      </c>
      <c r="H692" s="46" t="s">
        <v>830</v>
      </c>
      <c r="I692" s="29">
        <v>367390</v>
      </c>
      <c r="K692" s="151"/>
      <c r="L692" s="78" t="e">
        <f t="shared" si="20"/>
        <v>#NAME?</v>
      </c>
      <c r="M692" s="78" t="e">
        <f t="shared" si="21"/>
        <v>#NAME?</v>
      </c>
      <c r="N692" s="37" t="s">
        <v>483</v>
      </c>
      <c r="P692" s="209" t="s">
        <v>1492</v>
      </c>
    </row>
    <row r="693" spans="1:16" ht="12.75">
      <c r="A693" s="32" t="s">
        <v>246</v>
      </c>
      <c r="B693" s="33">
        <v>145587.5</v>
      </c>
      <c r="C693" s="82" t="s">
        <v>1344</v>
      </c>
      <c r="D693" s="44" t="s">
        <v>493</v>
      </c>
      <c r="E693" s="34" t="s">
        <v>462</v>
      </c>
      <c r="F693" s="34" t="s">
        <v>342</v>
      </c>
      <c r="G693" s="13" t="s">
        <v>1047</v>
      </c>
      <c r="J693" s="37"/>
      <c r="K693" s="151" t="s">
        <v>1048</v>
      </c>
      <c r="L693" s="78" t="e">
        <f t="shared" si="20"/>
        <v>#NAME?</v>
      </c>
      <c r="M693" s="78" t="e">
        <f t="shared" si="21"/>
        <v>#NAME?</v>
      </c>
      <c r="N693" s="37" t="s">
        <v>483</v>
      </c>
      <c r="P693" s="209" t="s">
        <v>1492</v>
      </c>
    </row>
    <row r="694" spans="1:16" ht="12.75">
      <c r="A694" s="86" t="s">
        <v>172</v>
      </c>
      <c r="B694" s="22">
        <v>145612.5</v>
      </c>
      <c r="C694" s="82" t="s">
        <v>1344</v>
      </c>
      <c r="E694" s="87" t="s">
        <v>462</v>
      </c>
      <c r="F694" s="80" t="s">
        <v>121</v>
      </c>
      <c r="G694" s="79" t="s">
        <v>340</v>
      </c>
      <c r="K694" s="151" t="s">
        <v>1608</v>
      </c>
      <c r="L694" s="78" t="e">
        <f t="shared" si="20"/>
        <v>#NAME?</v>
      </c>
      <c r="M694" s="78" t="e">
        <f t="shared" si="21"/>
        <v>#NAME?</v>
      </c>
      <c r="N694" s="86" t="s">
        <v>483</v>
      </c>
      <c r="P694" s="86" t="s">
        <v>1640</v>
      </c>
    </row>
    <row r="695" spans="1:16" ht="12.75">
      <c r="A695" s="86" t="s">
        <v>29</v>
      </c>
      <c r="B695" s="22">
        <v>145625</v>
      </c>
      <c r="C695" s="82" t="s">
        <v>1344</v>
      </c>
      <c r="E695" s="87" t="s">
        <v>462</v>
      </c>
      <c r="F695" s="80" t="s">
        <v>345</v>
      </c>
      <c r="G695" s="79" t="s">
        <v>1585</v>
      </c>
      <c r="K695" s="151" t="s">
        <v>1587</v>
      </c>
      <c r="L695" s="78" t="e">
        <f t="shared" si="20"/>
        <v>#NAME?</v>
      </c>
      <c r="M695" s="78" t="e">
        <f t="shared" si="21"/>
        <v>#NAME?</v>
      </c>
      <c r="N695" s="86" t="s">
        <v>483</v>
      </c>
      <c r="P695" s="81" t="s">
        <v>1586</v>
      </c>
    </row>
    <row r="696" spans="1:16" ht="12.75">
      <c r="A696" s="32" t="s">
        <v>141</v>
      </c>
      <c r="B696" s="33">
        <v>145637.5</v>
      </c>
      <c r="C696" s="82" t="s">
        <v>1344</v>
      </c>
      <c r="D696" s="34" t="s">
        <v>470</v>
      </c>
      <c r="E696" s="34" t="s">
        <v>462</v>
      </c>
      <c r="F696" s="34" t="s">
        <v>121</v>
      </c>
      <c r="G696" s="32" t="s">
        <v>339</v>
      </c>
      <c r="H696" s="45"/>
      <c r="J696" s="37" t="s">
        <v>583</v>
      </c>
      <c r="K696" s="151" t="s">
        <v>1423</v>
      </c>
      <c r="L696" s="78" t="e">
        <f t="shared" si="20"/>
        <v>#NAME?</v>
      </c>
      <c r="M696" s="78" t="e">
        <f t="shared" si="21"/>
        <v>#NAME?</v>
      </c>
      <c r="N696" s="37" t="s">
        <v>483</v>
      </c>
      <c r="O696" s="37"/>
      <c r="P696" s="86" t="s">
        <v>1115</v>
      </c>
    </row>
    <row r="697" spans="1:16" ht="12.75">
      <c r="A697" s="86" t="s">
        <v>44</v>
      </c>
      <c r="B697" s="22">
        <v>145650</v>
      </c>
      <c r="C697" s="82" t="s">
        <v>1344</v>
      </c>
      <c r="D697" s="207" t="s">
        <v>804</v>
      </c>
      <c r="E697" s="87" t="s">
        <v>462</v>
      </c>
      <c r="F697" s="80" t="s">
        <v>121</v>
      </c>
      <c r="G697" s="79" t="s">
        <v>1097</v>
      </c>
      <c r="K697" s="151" t="s">
        <v>1098</v>
      </c>
      <c r="L697" s="78" t="e">
        <f t="shared" si="20"/>
        <v>#NAME?</v>
      </c>
      <c r="M697" s="78" t="e">
        <f t="shared" si="21"/>
        <v>#NAME?</v>
      </c>
      <c r="N697" s="86" t="s">
        <v>483</v>
      </c>
      <c r="O697" s="37"/>
      <c r="P697" s="209" t="s">
        <v>1492</v>
      </c>
    </row>
    <row r="698" spans="1:16" ht="12.75">
      <c r="A698" s="32" t="s">
        <v>44</v>
      </c>
      <c r="B698" s="33">
        <v>145650</v>
      </c>
      <c r="C698" s="82" t="s">
        <v>1344</v>
      </c>
      <c r="D698" s="34" t="s">
        <v>470</v>
      </c>
      <c r="E698" s="34" t="s">
        <v>462</v>
      </c>
      <c r="F698" s="34" t="s">
        <v>346</v>
      </c>
      <c r="G698" s="32" t="s">
        <v>347</v>
      </c>
      <c r="J698" s="37"/>
      <c r="K698" s="151"/>
      <c r="L698" s="78" t="e">
        <f t="shared" si="20"/>
        <v>#NAME?</v>
      </c>
      <c r="M698" s="78" t="e">
        <f t="shared" si="21"/>
        <v>#NAME?</v>
      </c>
      <c r="N698" s="37" t="s">
        <v>483</v>
      </c>
      <c r="O698" s="37"/>
      <c r="P698" s="209" t="s">
        <v>1492</v>
      </c>
    </row>
    <row r="699" spans="1:16" ht="12.75">
      <c r="A699" s="32" t="s">
        <v>68</v>
      </c>
      <c r="B699" s="33">
        <v>145662.5</v>
      </c>
      <c r="C699" s="82" t="s">
        <v>1344</v>
      </c>
      <c r="D699" s="34" t="s">
        <v>470</v>
      </c>
      <c r="E699" s="34" t="s">
        <v>462</v>
      </c>
      <c r="F699" s="34" t="s">
        <v>121</v>
      </c>
      <c r="G699" s="32" t="s">
        <v>338</v>
      </c>
      <c r="J699" s="37" t="s">
        <v>583</v>
      </c>
      <c r="K699" s="151"/>
      <c r="L699" s="78" t="e">
        <f t="shared" si="20"/>
        <v>#NAME?</v>
      </c>
      <c r="M699" s="78" t="e">
        <f t="shared" si="21"/>
        <v>#NAME?</v>
      </c>
      <c r="N699" s="37" t="s">
        <v>483</v>
      </c>
      <c r="O699" s="37"/>
      <c r="P699" s="209" t="s">
        <v>1492</v>
      </c>
    </row>
    <row r="700" spans="1:16" ht="12.75">
      <c r="A700" s="86" t="s">
        <v>135</v>
      </c>
      <c r="B700" s="22">
        <v>145675</v>
      </c>
      <c r="C700" s="82" t="s">
        <v>1344</v>
      </c>
      <c r="D700" s="42" t="s">
        <v>504</v>
      </c>
      <c r="E700" s="87" t="s">
        <v>462</v>
      </c>
      <c r="F700" s="80" t="s">
        <v>346</v>
      </c>
      <c r="G700" s="13" t="s">
        <v>1576</v>
      </c>
      <c r="K700" s="151" t="s">
        <v>2143</v>
      </c>
      <c r="L700" s="78" t="e">
        <f t="shared" si="20"/>
        <v>#NAME?</v>
      </c>
      <c r="M700" s="78" t="e">
        <f t="shared" si="21"/>
        <v>#NAME?</v>
      </c>
      <c r="N700" s="86" t="s">
        <v>483</v>
      </c>
      <c r="P700" s="81" t="s">
        <v>2142</v>
      </c>
    </row>
    <row r="701" spans="1:16" ht="12.75">
      <c r="A701" s="32" t="s">
        <v>60</v>
      </c>
      <c r="B701" s="33">
        <v>145700</v>
      </c>
      <c r="C701" s="82" t="s">
        <v>1344</v>
      </c>
      <c r="D701" s="34" t="s">
        <v>470</v>
      </c>
      <c r="E701" s="34" t="s">
        <v>462</v>
      </c>
      <c r="F701" s="34" t="s">
        <v>346</v>
      </c>
      <c r="G701" s="79" t="s">
        <v>1576</v>
      </c>
      <c r="J701" s="37"/>
      <c r="K701" s="151"/>
      <c r="L701" s="78" t="e">
        <f t="shared" si="20"/>
        <v>#NAME?</v>
      </c>
      <c r="M701" s="78" t="e">
        <f t="shared" si="21"/>
        <v>#NAME?</v>
      </c>
      <c r="N701" s="37" t="s">
        <v>483</v>
      </c>
      <c r="O701" s="37"/>
      <c r="P701" s="86" t="s">
        <v>1264</v>
      </c>
    </row>
    <row r="702" spans="1:16" ht="12.75">
      <c r="A702" s="32" t="s">
        <v>145</v>
      </c>
      <c r="B702" s="33">
        <v>145725</v>
      </c>
      <c r="C702" s="82" t="s">
        <v>1344</v>
      </c>
      <c r="D702" s="34" t="s">
        <v>470</v>
      </c>
      <c r="E702" s="34" t="s">
        <v>462</v>
      </c>
      <c r="F702" s="34" t="s">
        <v>342</v>
      </c>
      <c r="G702" s="32" t="s">
        <v>343</v>
      </c>
      <c r="J702" s="37"/>
      <c r="K702" s="151" t="s">
        <v>1050</v>
      </c>
      <c r="L702" s="78" t="e">
        <f t="shared" si="20"/>
        <v>#NAME?</v>
      </c>
      <c r="M702" s="78" t="e">
        <f t="shared" si="21"/>
        <v>#NAME?</v>
      </c>
      <c r="N702" s="37" t="s">
        <v>483</v>
      </c>
      <c r="P702" s="81" t="s">
        <v>1222</v>
      </c>
    </row>
    <row r="703" spans="1:16" ht="12.75">
      <c r="A703" s="32" t="s">
        <v>145</v>
      </c>
      <c r="B703" s="33">
        <v>145725</v>
      </c>
      <c r="C703" s="82" t="s">
        <v>1344</v>
      </c>
      <c r="D703" s="42" t="s">
        <v>504</v>
      </c>
      <c r="E703" s="34" t="s">
        <v>462</v>
      </c>
      <c r="F703" s="34" t="s">
        <v>346</v>
      </c>
      <c r="G703" s="13" t="s">
        <v>58</v>
      </c>
      <c r="J703" s="37"/>
      <c r="K703" s="151" t="s">
        <v>1357</v>
      </c>
      <c r="L703" s="78" t="e">
        <f t="shared" si="20"/>
        <v>#NAME?</v>
      </c>
      <c r="M703" s="78" t="e">
        <f t="shared" si="21"/>
        <v>#NAME?</v>
      </c>
      <c r="N703" s="37" t="s">
        <v>483</v>
      </c>
      <c r="P703" s="81" t="s">
        <v>1358</v>
      </c>
    </row>
    <row r="704" spans="1:16" ht="12.75">
      <c r="A704" s="32" t="s">
        <v>142</v>
      </c>
      <c r="B704" s="33">
        <v>145737.5</v>
      </c>
      <c r="C704" s="82" t="s">
        <v>1344</v>
      </c>
      <c r="D704" s="205" t="s">
        <v>502</v>
      </c>
      <c r="E704" s="34" t="s">
        <v>462</v>
      </c>
      <c r="F704" s="34" t="s">
        <v>121</v>
      </c>
      <c r="G704" s="103" t="s">
        <v>338</v>
      </c>
      <c r="J704" s="37"/>
      <c r="K704" s="151"/>
      <c r="L704" s="78" t="e">
        <f t="shared" si="20"/>
        <v>#NAME?</v>
      </c>
      <c r="M704" s="78" t="e">
        <f t="shared" si="21"/>
        <v>#NAME?</v>
      </c>
      <c r="N704" s="37" t="s">
        <v>483</v>
      </c>
      <c r="P704" s="209" t="s">
        <v>1492</v>
      </c>
    </row>
    <row r="705" spans="1:16" ht="12.75">
      <c r="A705" s="86" t="s">
        <v>143</v>
      </c>
      <c r="B705" s="22">
        <v>145750</v>
      </c>
      <c r="C705" s="82" t="s">
        <v>1344</v>
      </c>
      <c r="D705" s="207" t="s">
        <v>1529</v>
      </c>
      <c r="E705" s="87" t="s">
        <v>462</v>
      </c>
      <c r="F705" s="80" t="s">
        <v>121</v>
      </c>
      <c r="G705" s="79" t="s">
        <v>1479</v>
      </c>
      <c r="K705" s="151" t="s">
        <v>1480</v>
      </c>
      <c r="L705" s="78" t="e">
        <f t="shared" si="20"/>
        <v>#NAME?</v>
      </c>
      <c r="M705" s="78" t="e">
        <f t="shared" si="21"/>
        <v>#NAME?</v>
      </c>
      <c r="N705" s="86" t="s">
        <v>483</v>
      </c>
      <c r="P705" s="81" t="s">
        <v>1209</v>
      </c>
    </row>
    <row r="706" spans="1:16" ht="12.75">
      <c r="A706" s="32" t="s">
        <v>143</v>
      </c>
      <c r="B706" s="33">
        <v>145750</v>
      </c>
      <c r="C706" s="82" t="s">
        <v>1344</v>
      </c>
      <c r="D706" s="34" t="s">
        <v>470</v>
      </c>
      <c r="E706" s="34" t="s">
        <v>462</v>
      </c>
      <c r="F706" s="34" t="s">
        <v>345</v>
      </c>
      <c r="G706" s="32" t="s">
        <v>823</v>
      </c>
      <c r="J706" s="37"/>
      <c r="K706" s="151" t="s">
        <v>1588</v>
      </c>
      <c r="L706" s="78" t="e">
        <f aca="true" t="shared" si="22" ref="L706:L769">KmHomeLoc2DxLoc(PontiHomeLoc,K706)</f>
        <v>#NAME?</v>
      </c>
      <c r="M706" s="78" t="e">
        <f aca="true" t="shared" si="23" ref="M706:M769">BearingHomeLoc2DxLoc(PontiHomeLoc,K706)</f>
        <v>#NAME?</v>
      </c>
      <c r="N706" s="37" t="s">
        <v>483</v>
      </c>
      <c r="P706" s="81" t="s">
        <v>1586</v>
      </c>
    </row>
    <row r="707" spans="1:16" ht="12.75">
      <c r="A707" s="36" t="s">
        <v>138</v>
      </c>
      <c r="B707" s="28">
        <v>145762.5</v>
      </c>
      <c r="C707" s="82" t="s">
        <v>1344</v>
      </c>
      <c r="D707" s="80" t="s">
        <v>470</v>
      </c>
      <c r="E707" s="29" t="s">
        <v>462</v>
      </c>
      <c r="F707" s="29" t="s">
        <v>346</v>
      </c>
      <c r="G707" s="167" t="s">
        <v>349</v>
      </c>
      <c r="J707" s="37"/>
      <c r="K707" s="151" t="s">
        <v>1357</v>
      </c>
      <c r="L707" s="78" t="e">
        <f t="shared" si="22"/>
        <v>#NAME?</v>
      </c>
      <c r="M707" s="78" t="e">
        <f t="shared" si="23"/>
        <v>#NAME?</v>
      </c>
      <c r="N707" s="37" t="s">
        <v>483</v>
      </c>
      <c r="O707" s="37"/>
      <c r="P707" s="86" t="s">
        <v>1358</v>
      </c>
    </row>
    <row r="708" spans="1:16" ht="12.75">
      <c r="A708" s="32" t="s">
        <v>153</v>
      </c>
      <c r="B708" s="33">
        <v>145775</v>
      </c>
      <c r="C708" s="82" t="s">
        <v>1344</v>
      </c>
      <c r="D708" s="34" t="s">
        <v>470</v>
      </c>
      <c r="E708" s="34" t="s">
        <v>462</v>
      </c>
      <c r="F708" s="34" t="s">
        <v>123</v>
      </c>
      <c r="G708" s="32" t="s">
        <v>344</v>
      </c>
      <c r="J708" s="37"/>
      <c r="K708" s="151"/>
      <c r="L708" s="78" t="e">
        <f t="shared" si="22"/>
        <v>#NAME?</v>
      </c>
      <c r="M708" s="78" t="e">
        <f t="shared" si="23"/>
        <v>#NAME?</v>
      </c>
      <c r="N708" s="37" t="s">
        <v>483</v>
      </c>
      <c r="P708" s="209" t="s">
        <v>1492</v>
      </c>
    </row>
    <row r="709" spans="1:16" ht="12.75">
      <c r="A709" s="86" t="s">
        <v>41</v>
      </c>
      <c r="B709" s="22">
        <v>145787.5</v>
      </c>
      <c r="C709" s="82" t="s">
        <v>1344</v>
      </c>
      <c r="E709" s="87" t="s">
        <v>462</v>
      </c>
      <c r="F709" s="80" t="s">
        <v>121</v>
      </c>
      <c r="G709" s="79" t="s">
        <v>339</v>
      </c>
      <c r="H709" s="162" t="s">
        <v>1902</v>
      </c>
      <c r="I709" s="43" t="s">
        <v>1744</v>
      </c>
      <c r="K709" s="151" t="s">
        <v>1423</v>
      </c>
      <c r="L709" s="78" t="e">
        <f t="shared" si="22"/>
        <v>#NAME?</v>
      </c>
      <c r="M709" s="78" t="e">
        <f t="shared" si="23"/>
        <v>#NAME?</v>
      </c>
      <c r="N709" s="86" t="s">
        <v>483</v>
      </c>
      <c r="P709" s="81" t="s">
        <v>1751</v>
      </c>
    </row>
    <row r="710" spans="1:16" ht="12.75">
      <c r="A710" s="86" t="s">
        <v>41</v>
      </c>
      <c r="B710" s="22">
        <v>145787.5</v>
      </c>
      <c r="C710" s="82" t="s">
        <v>1344</v>
      </c>
      <c r="E710" s="87" t="s">
        <v>462</v>
      </c>
      <c r="F710" s="80" t="s">
        <v>121</v>
      </c>
      <c r="G710" s="79" t="s">
        <v>1794</v>
      </c>
      <c r="H710" s="47" t="s">
        <v>829</v>
      </c>
      <c r="I710" s="43" t="s">
        <v>1795</v>
      </c>
      <c r="K710" s="151"/>
      <c r="L710" s="78" t="e">
        <f t="shared" si="22"/>
        <v>#NAME?</v>
      </c>
      <c r="M710" s="78" t="e">
        <f t="shared" si="23"/>
        <v>#NAME?</v>
      </c>
      <c r="N710" s="86" t="s">
        <v>483</v>
      </c>
      <c r="P710" s="209" t="s">
        <v>1492</v>
      </c>
    </row>
    <row r="711" spans="1:16" ht="12.75">
      <c r="A711" s="32" t="s">
        <v>41</v>
      </c>
      <c r="B711" s="28">
        <v>145787.5</v>
      </c>
      <c r="C711" s="82" t="s">
        <v>1344</v>
      </c>
      <c r="D711" s="34" t="s">
        <v>470</v>
      </c>
      <c r="E711" s="34" t="s">
        <v>462</v>
      </c>
      <c r="F711" s="34" t="s">
        <v>345</v>
      </c>
      <c r="G711" s="32" t="s">
        <v>824</v>
      </c>
      <c r="J711" s="37"/>
      <c r="K711" s="151" t="s">
        <v>1589</v>
      </c>
      <c r="L711" s="78" t="e">
        <f t="shared" si="22"/>
        <v>#NAME?</v>
      </c>
      <c r="M711" s="78" t="e">
        <f t="shared" si="23"/>
        <v>#NAME?</v>
      </c>
      <c r="N711" s="37" t="s">
        <v>483</v>
      </c>
      <c r="P711" s="188" t="s">
        <v>1586</v>
      </c>
    </row>
    <row r="712" spans="1:16" ht="12.75">
      <c r="A712" s="86" t="s">
        <v>246</v>
      </c>
      <c r="B712" s="22">
        <v>145975</v>
      </c>
      <c r="C712" s="87" t="s">
        <v>1289</v>
      </c>
      <c r="E712" s="87" t="s">
        <v>462</v>
      </c>
      <c r="F712" s="80" t="s">
        <v>123</v>
      </c>
      <c r="G712" s="79" t="s">
        <v>1290</v>
      </c>
      <c r="H712" s="162" t="s">
        <v>1902</v>
      </c>
      <c r="I712" s="43" t="s">
        <v>1291</v>
      </c>
      <c r="K712" s="151" t="s">
        <v>1128</v>
      </c>
      <c r="L712" s="78" t="e">
        <f t="shared" si="22"/>
        <v>#NAME?</v>
      </c>
      <c r="M712" s="78" t="e">
        <f t="shared" si="23"/>
        <v>#NAME?</v>
      </c>
      <c r="N712" s="86" t="s">
        <v>483</v>
      </c>
      <c r="P712" s="81" t="s">
        <v>1292</v>
      </c>
    </row>
    <row r="713" spans="1:16" ht="12.75">
      <c r="A713" s="86" t="s">
        <v>274</v>
      </c>
      <c r="B713" s="22">
        <v>430012.5</v>
      </c>
      <c r="C713" s="31" t="s">
        <v>1</v>
      </c>
      <c r="E713" s="87" t="s">
        <v>462</v>
      </c>
      <c r="F713" s="80" t="s">
        <v>345</v>
      </c>
      <c r="G713" s="79" t="s">
        <v>2279</v>
      </c>
      <c r="H713" s="47" t="s">
        <v>829</v>
      </c>
      <c r="I713" s="43" t="s">
        <v>1820</v>
      </c>
      <c r="K713" s="151" t="s">
        <v>1678</v>
      </c>
      <c r="L713" s="78" t="e">
        <f t="shared" si="22"/>
        <v>#NAME?</v>
      </c>
      <c r="M713" s="78" t="e">
        <f t="shared" si="23"/>
        <v>#NAME?</v>
      </c>
      <c r="N713" s="86" t="s">
        <v>483</v>
      </c>
      <c r="P713" s="209" t="s">
        <v>1492</v>
      </c>
    </row>
    <row r="714" spans="1:16" ht="12.75">
      <c r="A714" s="86" t="s">
        <v>57</v>
      </c>
      <c r="B714" s="22">
        <v>430050</v>
      </c>
      <c r="C714" s="31" t="s">
        <v>1</v>
      </c>
      <c r="D714" s="207" t="s">
        <v>1529</v>
      </c>
      <c r="E714" s="87" t="s">
        <v>462</v>
      </c>
      <c r="F714" s="80" t="s">
        <v>121</v>
      </c>
      <c r="G714" s="79" t="s">
        <v>881</v>
      </c>
      <c r="K714" s="151" t="s">
        <v>1481</v>
      </c>
      <c r="L714" s="78" t="e">
        <f t="shared" si="22"/>
        <v>#NAME?</v>
      </c>
      <c r="M714" s="78" t="e">
        <f t="shared" si="23"/>
        <v>#NAME?</v>
      </c>
      <c r="N714" s="86" t="s">
        <v>483</v>
      </c>
      <c r="P714" s="81" t="s">
        <v>1209</v>
      </c>
    </row>
    <row r="715" spans="1:16" ht="12.75">
      <c r="A715" s="167" t="s">
        <v>57</v>
      </c>
      <c r="B715" s="22">
        <v>430050</v>
      </c>
      <c r="C715" s="31" t="s">
        <v>1</v>
      </c>
      <c r="E715" s="87" t="s">
        <v>462</v>
      </c>
      <c r="F715" s="80" t="s">
        <v>345</v>
      </c>
      <c r="G715" s="79" t="s">
        <v>823</v>
      </c>
      <c r="K715" s="151" t="s">
        <v>1588</v>
      </c>
      <c r="L715" s="78" t="e">
        <f t="shared" si="22"/>
        <v>#NAME?</v>
      </c>
      <c r="M715" s="78" t="e">
        <f t="shared" si="23"/>
        <v>#NAME?</v>
      </c>
      <c r="N715" s="86" t="s">
        <v>483</v>
      </c>
      <c r="P715" s="81" t="s">
        <v>1586</v>
      </c>
    </row>
    <row r="716" spans="1:16" ht="12.75">
      <c r="A716" s="45" t="s">
        <v>57</v>
      </c>
      <c r="B716" s="22">
        <v>430050</v>
      </c>
      <c r="C716" s="31" t="s">
        <v>1</v>
      </c>
      <c r="D716" s="206" t="s">
        <v>791</v>
      </c>
      <c r="E716" s="31" t="s">
        <v>462</v>
      </c>
      <c r="F716" s="82" t="s">
        <v>346</v>
      </c>
      <c r="G716" s="32" t="s">
        <v>58</v>
      </c>
      <c r="H716" s="46" t="s">
        <v>830</v>
      </c>
      <c r="I716" s="80" t="s">
        <v>2144</v>
      </c>
      <c r="K716" s="151" t="s">
        <v>2143</v>
      </c>
      <c r="L716" s="78" t="e">
        <f t="shared" si="22"/>
        <v>#NAME?</v>
      </c>
      <c r="M716" s="78" t="e">
        <f t="shared" si="23"/>
        <v>#NAME?</v>
      </c>
      <c r="N716" s="37" t="s">
        <v>483</v>
      </c>
      <c r="P716" s="81" t="s">
        <v>2142</v>
      </c>
    </row>
    <row r="717" spans="1:16" ht="12.75">
      <c r="A717" s="160" t="s">
        <v>38</v>
      </c>
      <c r="B717" s="22">
        <v>430075</v>
      </c>
      <c r="C717" s="31" t="s">
        <v>1</v>
      </c>
      <c r="E717" s="87" t="s">
        <v>462</v>
      </c>
      <c r="F717" s="80" t="s">
        <v>346</v>
      </c>
      <c r="G717" s="79" t="s">
        <v>349</v>
      </c>
      <c r="H717" s="93" t="s">
        <v>470</v>
      </c>
      <c r="I717" s="80" t="s">
        <v>470</v>
      </c>
      <c r="K717" s="151" t="s">
        <v>1357</v>
      </c>
      <c r="L717" s="78" t="e">
        <f t="shared" si="22"/>
        <v>#NAME?</v>
      </c>
      <c r="M717" s="78" t="e">
        <f t="shared" si="23"/>
        <v>#NAME?</v>
      </c>
      <c r="N717" s="86" t="s">
        <v>483</v>
      </c>
      <c r="P717" s="81" t="s">
        <v>1358</v>
      </c>
    </row>
    <row r="718" spans="1:16" ht="12.75">
      <c r="A718" s="45" t="s">
        <v>180</v>
      </c>
      <c r="B718" s="22">
        <v>430100</v>
      </c>
      <c r="C718" s="31" t="s">
        <v>1</v>
      </c>
      <c r="D718" s="31" t="s">
        <v>470</v>
      </c>
      <c r="E718" s="31" t="s">
        <v>462</v>
      </c>
      <c r="F718" s="34" t="s">
        <v>346</v>
      </c>
      <c r="G718" s="32" t="s">
        <v>812</v>
      </c>
      <c r="J718" s="37"/>
      <c r="K718" s="151"/>
      <c r="L718" s="78" t="e">
        <f t="shared" si="22"/>
        <v>#NAME?</v>
      </c>
      <c r="M718" s="78" t="e">
        <f t="shared" si="23"/>
        <v>#NAME?</v>
      </c>
      <c r="N718" s="37" t="s">
        <v>483</v>
      </c>
      <c r="P718" s="86" t="s">
        <v>1264</v>
      </c>
    </row>
    <row r="719" spans="1:16" ht="12.75">
      <c r="A719" s="45" t="s">
        <v>182</v>
      </c>
      <c r="B719" s="22">
        <v>430125</v>
      </c>
      <c r="C719" s="31" t="s">
        <v>1</v>
      </c>
      <c r="D719" s="31" t="s">
        <v>470</v>
      </c>
      <c r="E719" s="31" t="s">
        <v>462</v>
      </c>
      <c r="F719" s="34" t="s">
        <v>346</v>
      </c>
      <c r="G719" s="32" t="s">
        <v>348</v>
      </c>
      <c r="J719" s="37"/>
      <c r="K719" s="151"/>
      <c r="L719" s="78" t="e">
        <f t="shared" si="22"/>
        <v>#NAME?</v>
      </c>
      <c r="M719" s="78" t="e">
        <f t="shared" si="23"/>
        <v>#NAME?</v>
      </c>
      <c r="N719" s="37" t="s">
        <v>483</v>
      </c>
      <c r="P719" s="209" t="s">
        <v>1492</v>
      </c>
    </row>
    <row r="720" spans="1:16" ht="12.75">
      <c r="A720" s="45" t="s">
        <v>4</v>
      </c>
      <c r="B720" s="22">
        <v>430150</v>
      </c>
      <c r="C720" s="31" t="s">
        <v>1</v>
      </c>
      <c r="D720" s="31" t="s">
        <v>470</v>
      </c>
      <c r="E720" s="31" t="s">
        <v>462</v>
      </c>
      <c r="F720" s="34" t="s">
        <v>121</v>
      </c>
      <c r="G720" s="32" t="s">
        <v>340</v>
      </c>
      <c r="J720" s="37"/>
      <c r="K720" s="151" t="s">
        <v>1608</v>
      </c>
      <c r="L720" s="78" t="e">
        <f t="shared" si="22"/>
        <v>#NAME?</v>
      </c>
      <c r="M720" s="78" t="e">
        <f t="shared" si="23"/>
        <v>#NAME?</v>
      </c>
      <c r="N720" s="37" t="s">
        <v>483</v>
      </c>
      <c r="O720" s="37"/>
      <c r="P720" s="86" t="s">
        <v>1641</v>
      </c>
    </row>
    <row r="721" spans="1:16" ht="12.75">
      <c r="A721" s="86" t="s">
        <v>13</v>
      </c>
      <c r="B721" s="22">
        <v>430175</v>
      </c>
      <c r="C721" s="31" t="s">
        <v>1</v>
      </c>
      <c r="E721" s="87" t="s">
        <v>462</v>
      </c>
      <c r="F721" s="80" t="s">
        <v>121</v>
      </c>
      <c r="G721" s="79" t="s">
        <v>1899</v>
      </c>
      <c r="K721" s="151" t="s">
        <v>1900</v>
      </c>
      <c r="L721" s="78" t="e">
        <f t="shared" si="22"/>
        <v>#NAME?</v>
      </c>
      <c r="M721" s="78" t="e">
        <f t="shared" si="23"/>
        <v>#NAME?</v>
      </c>
      <c r="N721" s="86" t="s">
        <v>483</v>
      </c>
      <c r="P721" s="81" t="s">
        <v>1901</v>
      </c>
    </row>
    <row r="722" spans="1:16" ht="12.75">
      <c r="A722" s="86" t="s">
        <v>26</v>
      </c>
      <c r="B722" s="22">
        <v>430225</v>
      </c>
      <c r="C722" s="31" t="s">
        <v>1</v>
      </c>
      <c r="D722" s="207" t="s">
        <v>1656</v>
      </c>
      <c r="E722" s="87" t="s">
        <v>462</v>
      </c>
      <c r="F722" s="80" t="s">
        <v>123</v>
      </c>
      <c r="G722" s="79" t="s">
        <v>1657</v>
      </c>
      <c r="K722" s="151" t="s">
        <v>1658</v>
      </c>
      <c r="L722" s="78" t="e">
        <f t="shared" si="22"/>
        <v>#NAME?</v>
      </c>
      <c r="M722" s="78" t="e">
        <f t="shared" si="23"/>
        <v>#NAME?</v>
      </c>
      <c r="N722" s="86" t="s">
        <v>483</v>
      </c>
      <c r="P722" s="81" t="s">
        <v>1659</v>
      </c>
    </row>
    <row r="723" spans="1:16" ht="12.75">
      <c r="A723" s="86" t="s">
        <v>88</v>
      </c>
      <c r="B723" s="22">
        <v>430275</v>
      </c>
      <c r="C723" s="31" t="s">
        <v>1</v>
      </c>
      <c r="E723" s="87" t="s">
        <v>462</v>
      </c>
      <c r="F723" s="80" t="s">
        <v>121</v>
      </c>
      <c r="G723" s="79" t="s">
        <v>339</v>
      </c>
      <c r="H723" s="162" t="s">
        <v>1902</v>
      </c>
      <c r="I723" s="43" t="s">
        <v>1744</v>
      </c>
      <c r="K723" s="151" t="s">
        <v>1423</v>
      </c>
      <c r="L723" s="78" t="e">
        <f t="shared" si="22"/>
        <v>#NAME?</v>
      </c>
      <c r="M723" s="78" t="e">
        <f t="shared" si="23"/>
        <v>#NAME?</v>
      </c>
      <c r="N723" s="86" t="s">
        <v>483</v>
      </c>
      <c r="P723" s="81" t="s">
        <v>1751</v>
      </c>
    </row>
    <row r="724" spans="1:16" ht="12.75">
      <c r="A724" s="86" t="s">
        <v>322</v>
      </c>
      <c r="B724" s="22">
        <v>430300</v>
      </c>
      <c r="C724" s="83" t="s">
        <v>53</v>
      </c>
      <c r="E724" s="87" t="s">
        <v>462</v>
      </c>
      <c r="F724" s="80" t="s">
        <v>121</v>
      </c>
      <c r="G724" s="79" t="s">
        <v>881</v>
      </c>
      <c r="H724" s="162" t="s">
        <v>1912</v>
      </c>
      <c r="I724" s="43" t="s">
        <v>882</v>
      </c>
      <c r="J724" s="81" t="s">
        <v>470</v>
      </c>
      <c r="K724" s="151" t="s">
        <v>1481</v>
      </c>
      <c r="L724" s="78" t="e">
        <f t="shared" si="22"/>
        <v>#NAME?</v>
      </c>
      <c r="M724" s="78" t="e">
        <f t="shared" si="23"/>
        <v>#NAME?</v>
      </c>
      <c r="N724" s="86" t="s">
        <v>483</v>
      </c>
      <c r="O724" s="42"/>
      <c r="P724" s="81" t="s">
        <v>1209</v>
      </c>
    </row>
    <row r="725" spans="1:16" ht="12.75">
      <c r="A725" s="86" t="s">
        <v>90</v>
      </c>
      <c r="B725" s="22">
        <v>430325</v>
      </c>
      <c r="C725" s="87" t="s">
        <v>1</v>
      </c>
      <c r="E725" s="87" t="s">
        <v>462</v>
      </c>
      <c r="F725" s="80" t="s">
        <v>123</v>
      </c>
      <c r="G725" s="79" t="s">
        <v>1689</v>
      </c>
      <c r="K725" s="151"/>
      <c r="L725" s="78" t="e">
        <f t="shared" si="22"/>
        <v>#NAME?</v>
      </c>
      <c r="M725" s="78" t="e">
        <f t="shared" si="23"/>
        <v>#NAME?</v>
      </c>
      <c r="N725" s="86" t="s">
        <v>483</v>
      </c>
      <c r="P725" s="209" t="s">
        <v>1492</v>
      </c>
    </row>
    <row r="726" spans="1:16" ht="12.75">
      <c r="A726" s="86" t="s">
        <v>322</v>
      </c>
      <c r="B726" s="22">
        <v>430500</v>
      </c>
      <c r="C726" s="83" t="s">
        <v>53</v>
      </c>
      <c r="E726" s="87" t="s">
        <v>462</v>
      </c>
      <c r="F726" s="80" t="s">
        <v>345</v>
      </c>
      <c r="G726" s="79" t="s">
        <v>1679</v>
      </c>
      <c r="H726" s="47" t="s">
        <v>829</v>
      </c>
      <c r="I726" s="43" t="s">
        <v>2084</v>
      </c>
      <c r="K726" s="151" t="s">
        <v>1680</v>
      </c>
      <c r="L726" s="78" t="e">
        <f t="shared" si="22"/>
        <v>#NAME?</v>
      </c>
      <c r="M726" s="78" t="e">
        <f t="shared" si="23"/>
        <v>#NAME?</v>
      </c>
      <c r="N726" s="86" t="s">
        <v>483</v>
      </c>
      <c r="P726" s="209" t="s">
        <v>1492</v>
      </c>
    </row>
    <row r="727" spans="1:16" ht="12.75">
      <c r="A727" s="86" t="s">
        <v>424</v>
      </c>
      <c r="B727" s="22">
        <v>431275</v>
      </c>
      <c r="C727" s="31" t="s">
        <v>1</v>
      </c>
      <c r="D727" s="87" t="s">
        <v>502</v>
      </c>
      <c r="E727" s="87" t="s">
        <v>462</v>
      </c>
      <c r="F727" s="80" t="s">
        <v>123</v>
      </c>
      <c r="G727" s="16" t="s">
        <v>1118</v>
      </c>
      <c r="H727" s="98" t="s">
        <v>831</v>
      </c>
      <c r="K727" s="151" t="s">
        <v>1128</v>
      </c>
      <c r="L727" s="78" t="e">
        <f t="shared" si="22"/>
        <v>#NAME?</v>
      </c>
      <c r="M727" s="78" t="e">
        <f t="shared" si="23"/>
        <v>#NAME?</v>
      </c>
      <c r="N727" s="86" t="s">
        <v>483</v>
      </c>
      <c r="P727" s="81" t="s">
        <v>1115</v>
      </c>
    </row>
    <row r="728" spans="1:16" ht="12.75">
      <c r="A728" s="102" t="s">
        <v>115</v>
      </c>
      <c r="B728" s="22">
        <v>431350</v>
      </c>
      <c r="C728" s="31" t="s">
        <v>1</v>
      </c>
      <c r="D728" s="31" t="s">
        <v>502</v>
      </c>
      <c r="E728" s="31" t="s">
        <v>462</v>
      </c>
      <c r="F728" s="34" t="s">
        <v>342</v>
      </c>
      <c r="G728" s="16" t="s">
        <v>343</v>
      </c>
      <c r="H728" s="17" t="s">
        <v>831</v>
      </c>
      <c r="K728" s="151" t="s">
        <v>1050</v>
      </c>
      <c r="L728" s="78" t="e">
        <f t="shared" si="22"/>
        <v>#NAME?</v>
      </c>
      <c r="M728" s="78" t="e">
        <f t="shared" si="23"/>
        <v>#NAME?</v>
      </c>
      <c r="N728" s="37" t="s">
        <v>483</v>
      </c>
      <c r="O728" s="37"/>
      <c r="P728" s="86" t="s">
        <v>1115</v>
      </c>
    </row>
    <row r="729" spans="1:16" ht="12.75">
      <c r="A729" s="102" t="s">
        <v>223</v>
      </c>
      <c r="B729" s="22">
        <v>431375</v>
      </c>
      <c r="C729" s="31" t="s">
        <v>1</v>
      </c>
      <c r="D729" s="31" t="s">
        <v>502</v>
      </c>
      <c r="E729" s="31" t="s">
        <v>462</v>
      </c>
      <c r="F729" s="34" t="s">
        <v>342</v>
      </c>
      <c r="G729" s="16" t="s">
        <v>341</v>
      </c>
      <c r="H729" s="98" t="s">
        <v>831</v>
      </c>
      <c r="J729" s="37"/>
      <c r="K729" s="151" t="s">
        <v>1051</v>
      </c>
      <c r="L729" s="78" t="e">
        <f t="shared" si="22"/>
        <v>#NAME?</v>
      </c>
      <c r="M729" s="78" t="e">
        <f t="shared" si="23"/>
        <v>#NAME?</v>
      </c>
      <c r="N729" s="37" t="s">
        <v>483</v>
      </c>
      <c r="P729" s="86" t="s">
        <v>1115</v>
      </c>
    </row>
    <row r="730" spans="1:16" ht="12.75">
      <c r="A730" s="86" t="s">
        <v>598</v>
      </c>
      <c r="B730" s="22">
        <v>431400</v>
      </c>
      <c r="C730" s="31" t="s">
        <v>1</v>
      </c>
      <c r="E730" s="87" t="s">
        <v>462</v>
      </c>
      <c r="F730" s="80" t="s">
        <v>346</v>
      </c>
      <c r="G730" s="79" t="s">
        <v>58</v>
      </c>
      <c r="H730" s="47" t="s">
        <v>829</v>
      </c>
      <c r="I730" s="43" t="s">
        <v>2638</v>
      </c>
      <c r="K730" s="151" t="s">
        <v>2143</v>
      </c>
      <c r="L730" s="78" t="e">
        <f t="shared" si="22"/>
        <v>#NAME?</v>
      </c>
      <c r="M730" s="78" t="e">
        <f t="shared" si="23"/>
        <v>#NAME?</v>
      </c>
      <c r="N730" s="86" t="s">
        <v>483</v>
      </c>
      <c r="P730" s="81" t="s">
        <v>2142</v>
      </c>
    </row>
    <row r="731" spans="1:16" ht="12.75">
      <c r="A731" s="86" t="s">
        <v>90</v>
      </c>
      <c r="B731" s="22">
        <v>431925</v>
      </c>
      <c r="C731" s="24" t="s">
        <v>80</v>
      </c>
      <c r="D731" s="207" t="s">
        <v>605</v>
      </c>
      <c r="E731" s="87" t="s">
        <v>462</v>
      </c>
      <c r="F731" s="80" t="s">
        <v>342</v>
      </c>
      <c r="G731" s="79" t="s">
        <v>1549</v>
      </c>
      <c r="H731" s="145" t="s">
        <v>830</v>
      </c>
      <c r="I731" s="80" t="s">
        <v>1554</v>
      </c>
      <c r="K731" s="151" t="s">
        <v>1550</v>
      </c>
      <c r="L731" s="78" t="e">
        <f t="shared" si="22"/>
        <v>#NAME?</v>
      </c>
      <c r="M731" s="78" t="e">
        <f t="shared" si="23"/>
        <v>#NAME?</v>
      </c>
      <c r="N731" s="86" t="s">
        <v>483</v>
      </c>
      <c r="P731" s="81" t="s">
        <v>1551</v>
      </c>
    </row>
    <row r="732" spans="1:16" ht="12.75">
      <c r="A732" s="86" t="s">
        <v>599</v>
      </c>
      <c r="B732" s="22">
        <v>432675</v>
      </c>
      <c r="C732" s="87" t="s">
        <v>553</v>
      </c>
      <c r="E732" s="87" t="s">
        <v>462</v>
      </c>
      <c r="F732" s="80" t="s">
        <v>346</v>
      </c>
      <c r="G732" s="79" t="s">
        <v>349</v>
      </c>
      <c r="H732" s="145" t="s">
        <v>830</v>
      </c>
      <c r="I732" s="80" t="s">
        <v>1823</v>
      </c>
      <c r="K732" s="151" t="s">
        <v>1357</v>
      </c>
      <c r="L732" s="78" t="e">
        <f t="shared" si="22"/>
        <v>#NAME?</v>
      </c>
      <c r="M732" s="78" t="e">
        <f t="shared" si="23"/>
        <v>#NAME?</v>
      </c>
      <c r="N732" s="86" t="s">
        <v>483</v>
      </c>
      <c r="P732" s="81" t="s">
        <v>1358</v>
      </c>
    </row>
    <row r="733" spans="1:16" ht="12.75">
      <c r="A733" s="86" t="s">
        <v>1514</v>
      </c>
      <c r="B733" s="166">
        <v>144612.5</v>
      </c>
      <c r="C733" s="87" t="s">
        <v>553</v>
      </c>
      <c r="E733" s="87" t="s">
        <v>464</v>
      </c>
      <c r="F733" s="80" t="s">
        <v>100</v>
      </c>
      <c r="G733" s="79" t="s">
        <v>1770</v>
      </c>
      <c r="H733" s="47" t="s">
        <v>829</v>
      </c>
      <c r="I733" s="43" t="s">
        <v>2446</v>
      </c>
      <c r="K733" s="151"/>
      <c r="L733" s="78" t="e">
        <f t="shared" si="22"/>
        <v>#NAME?</v>
      </c>
      <c r="M733" s="78" t="e">
        <f t="shared" si="23"/>
        <v>#NAME?</v>
      </c>
      <c r="N733" s="86" t="s">
        <v>1302</v>
      </c>
      <c r="P733" s="209" t="s">
        <v>1492</v>
      </c>
    </row>
    <row r="734" spans="1:16" ht="12.75">
      <c r="A734" s="86" t="s">
        <v>599</v>
      </c>
      <c r="B734" s="22">
        <v>144700</v>
      </c>
      <c r="C734" s="87" t="s">
        <v>553</v>
      </c>
      <c r="E734" s="87" t="s">
        <v>464</v>
      </c>
      <c r="F734" s="80" t="s">
        <v>101</v>
      </c>
      <c r="G734" s="79" t="s">
        <v>1604</v>
      </c>
      <c r="H734" s="145" t="s">
        <v>830</v>
      </c>
      <c r="I734" s="80" t="s">
        <v>1605</v>
      </c>
      <c r="K734" s="151" t="s">
        <v>1607</v>
      </c>
      <c r="L734" s="78" t="e">
        <f t="shared" si="22"/>
        <v>#NAME?</v>
      </c>
      <c r="M734" s="78" t="e">
        <f t="shared" si="23"/>
        <v>#NAME?</v>
      </c>
      <c r="N734" s="86" t="s">
        <v>1302</v>
      </c>
      <c r="P734" s="81" t="s">
        <v>1606</v>
      </c>
    </row>
    <row r="735" spans="1:16" ht="12.75">
      <c r="A735" s="86" t="s">
        <v>599</v>
      </c>
      <c r="B735" s="22">
        <v>144712</v>
      </c>
      <c r="C735" s="87" t="s">
        <v>553</v>
      </c>
      <c r="E735" s="87" t="s">
        <v>464</v>
      </c>
      <c r="F735" s="80" t="s">
        <v>101</v>
      </c>
      <c r="G735" s="79" t="s">
        <v>1604</v>
      </c>
      <c r="H735" s="145" t="s">
        <v>830</v>
      </c>
      <c r="I735" s="80" t="s">
        <v>1605</v>
      </c>
      <c r="K735" s="151" t="s">
        <v>1607</v>
      </c>
      <c r="L735" s="78" t="e">
        <f t="shared" si="22"/>
        <v>#NAME?</v>
      </c>
      <c r="M735" s="78" t="e">
        <f t="shared" si="23"/>
        <v>#NAME?</v>
      </c>
      <c r="N735" s="86" t="s">
        <v>1302</v>
      </c>
      <c r="P735" s="81" t="s">
        <v>1606</v>
      </c>
    </row>
    <row r="736" spans="1:16" ht="12.75">
      <c r="A736" s="86" t="s">
        <v>599</v>
      </c>
      <c r="B736" s="22">
        <v>145225</v>
      </c>
      <c r="C736" s="83" t="s">
        <v>553</v>
      </c>
      <c r="E736" s="87" t="s">
        <v>464</v>
      </c>
      <c r="F736" s="80" t="s">
        <v>100</v>
      </c>
      <c r="G736" s="79" t="s">
        <v>1770</v>
      </c>
      <c r="H736" s="145" t="s">
        <v>830</v>
      </c>
      <c r="I736" s="80" t="s">
        <v>1771</v>
      </c>
      <c r="K736" s="151" t="s">
        <v>1772</v>
      </c>
      <c r="L736" s="78" t="e">
        <f t="shared" si="22"/>
        <v>#NAME?</v>
      </c>
      <c r="M736" s="78" t="e">
        <f t="shared" si="23"/>
        <v>#NAME?</v>
      </c>
      <c r="N736" s="86" t="s">
        <v>1302</v>
      </c>
      <c r="P736" s="81" t="s">
        <v>1773</v>
      </c>
    </row>
    <row r="737" spans="1:16" ht="12.75">
      <c r="A737" s="86" t="s">
        <v>33</v>
      </c>
      <c r="B737" s="22">
        <v>145600</v>
      </c>
      <c r="C737" s="82" t="s">
        <v>1344</v>
      </c>
      <c r="D737" s="44" t="s">
        <v>491</v>
      </c>
      <c r="E737" s="87" t="s">
        <v>464</v>
      </c>
      <c r="F737" s="80" t="s">
        <v>100</v>
      </c>
      <c r="G737" s="13" t="s">
        <v>99</v>
      </c>
      <c r="K737" s="151" t="s">
        <v>1129</v>
      </c>
      <c r="L737" s="78" t="e">
        <f t="shared" si="22"/>
        <v>#NAME?</v>
      </c>
      <c r="M737" s="78" t="e">
        <f t="shared" si="23"/>
        <v>#NAME?</v>
      </c>
      <c r="N737" s="86" t="s">
        <v>1302</v>
      </c>
      <c r="P737" s="81" t="s">
        <v>1375</v>
      </c>
    </row>
    <row r="738" spans="1:16" ht="12.75">
      <c r="A738" s="191" t="s">
        <v>172</v>
      </c>
      <c r="B738" s="33">
        <v>145612.5</v>
      </c>
      <c r="C738" s="82" t="s">
        <v>1344</v>
      </c>
      <c r="D738" s="44" t="s">
        <v>509</v>
      </c>
      <c r="E738" s="34" t="s">
        <v>464</v>
      </c>
      <c r="F738" s="34" t="s">
        <v>171</v>
      </c>
      <c r="G738" s="13" t="s">
        <v>173</v>
      </c>
      <c r="K738" s="151" t="s">
        <v>1519</v>
      </c>
      <c r="L738" s="78" t="e">
        <f t="shared" si="22"/>
        <v>#NAME?</v>
      </c>
      <c r="M738" s="78" t="e">
        <f t="shared" si="23"/>
        <v>#NAME?</v>
      </c>
      <c r="N738" s="86" t="s">
        <v>1302</v>
      </c>
      <c r="P738" s="159" t="s">
        <v>1518</v>
      </c>
    </row>
    <row r="739" spans="1:16" ht="12.75">
      <c r="A739" s="32" t="s">
        <v>29</v>
      </c>
      <c r="B739" s="33">
        <v>145625</v>
      </c>
      <c r="C739" s="82" t="s">
        <v>1344</v>
      </c>
      <c r="D739" s="44" t="s">
        <v>491</v>
      </c>
      <c r="E739" s="34" t="s">
        <v>464</v>
      </c>
      <c r="F739" s="34" t="s">
        <v>100</v>
      </c>
      <c r="G739" s="13" t="s">
        <v>175</v>
      </c>
      <c r="K739" s="151" t="s">
        <v>1946</v>
      </c>
      <c r="L739" s="78" t="e">
        <f t="shared" si="22"/>
        <v>#NAME?</v>
      </c>
      <c r="M739" s="78" t="e">
        <f t="shared" si="23"/>
        <v>#NAME?</v>
      </c>
      <c r="N739" s="86" t="s">
        <v>1302</v>
      </c>
      <c r="P739" s="81" t="s">
        <v>1151</v>
      </c>
    </row>
    <row r="740" spans="1:16" ht="12.75">
      <c r="A740" s="36" t="s">
        <v>141</v>
      </c>
      <c r="B740" s="28">
        <v>145637.5</v>
      </c>
      <c r="C740" s="82" t="s">
        <v>1344</v>
      </c>
      <c r="D740" s="29" t="s">
        <v>470</v>
      </c>
      <c r="E740" s="29" t="s">
        <v>464</v>
      </c>
      <c r="F740" s="29" t="s">
        <v>101</v>
      </c>
      <c r="G740" s="36" t="s">
        <v>178</v>
      </c>
      <c r="K740" s="151" t="s">
        <v>1548</v>
      </c>
      <c r="L740" s="78" t="e">
        <f t="shared" si="22"/>
        <v>#NAME?</v>
      </c>
      <c r="M740" s="78" t="e">
        <f t="shared" si="23"/>
        <v>#NAME?</v>
      </c>
      <c r="N740" s="86" t="s">
        <v>1302</v>
      </c>
      <c r="P740" s="86" t="s">
        <v>1259</v>
      </c>
    </row>
    <row r="741" spans="1:16" ht="12.75">
      <c r="A741" s="32" t="s">
        <v>44</v>
      </c>
      <c r="B741" s="33">
        <v>145650</v>
      </c>
      <c r="C741" s="82" t="s">
        <v>1344</v>
      </c>
      <c r="D741" s="44" t="s">
        <v>491</v>
      </c>
      <c r="E741" s="34" t="s">
        <v>464</v>
      </c>
      <c r="F741" s="34" t="s">
        <v>100</v>
      </c>
      <c r="G741" s="13" t="s">
        <v>99</v>
      </c>
      <c r="K741" s="151" t="s">
        <v>1521</v>
      </c>
      <c r="L741" s="78" t="e">
        <f t="shared" si="22"/>
        <v>#NAME?</v>
      </c>
      <c r="M741" s="78" t="e">
        <f t="shared" si="23"/>
        <v>#NAME?</v>
      </c>
      <c r="N741" s="86" t="s">
        <v>1302</v>
      </c>
      <c r="P741" s="86" t="s">
        <v>1152</v>
      </c>
    </row>
    <row r="742" spans="1:16" ht="12.75">
      <c r="A742" s="86" t="s">
        <v>68</v>
      </c>
      <c r="B742" s="22">
        <v>145662.5</v>
      </c>
      <c r="C742" s="82" t="s">
        <v>1344</v>
      </c>
      <c r="E742" s="87" t="s">
        <v>464</v>
      </c>
      <c r="F742" s="80" t="s">
        <v>100</v>
      </c>
      <c r="G742" s="79" t="s">
        <v>1274</v>
      </c>
      <c r="H742" s="162" t="s">
        <v>829</v>
      </c>
      <c r="I742" s="43" t="s">
        <v>1275</v>
      </c>
      <c r="J742" s="81" t="s">
        <v>470</v>
      </c>
      <c r="K742" s="151" t="s">
        <v>1327</v>
      </c>
      <c r="L742" s="78" t="e">
        <f t="shared" si="22"/>
        <v>#NAME?</v>
      </c>
      <c r="M742" s="78" t="e">
        <f t="shared" si="23"/>
        <v>#NAME?</v>
      </c>
      <c r="N742" s="86" t="s">
        <v>1302</v>
      </c>
      <c r="P742" s="81" t="s">
        <v>1276</v>
      </c>
    </row>
    <row r="743" spans="1:16" ht="12.75">
      <c r="A743" s="32" t="s">
        <v>135</v>
      </c>
      <c r="B743" s="33">
        <v>145675</v>
      </c>
      <c r="C743" s="82" t="s">
        <v>1344</v>
      </c>
      <c r="D743" s="34" t="s">
        <v>470</v>
      </c>
      <c r="E743" s="34" t="s">
        <v>464</v>
      </c>
      <c r="F743" s="34" t="s">
        <v>100</v>
      </c>
      <c r="G743" s="32" t="s">
        <v>176</v>
      </c>
      <c r="K743" s="151"/>
      <c r="L743" s="78" t="e">
        <f t="shared" si="22"/>
        <v>#NAME?</v>
      </c>
      <c r="M743" s="78" t="e">
        <f t="shared" si="23"/>
        <v>#NAME?</v>
      </c>
      <c r="N743" s="86" t="s">
        <v>1302</v>
      </c>
      <c r="P743" s="81" t="s">
        <v>1268</v>
      </c>
    </row>
    <row r="744" spans="1:16" ht="12.75">
      <c r="A744" s="86" t="s">
        <v>60</v>
      </c>
      <c r="B744" s="22">
        <v>145700</v>
      </c>
      <c r="C744" s="82" t="s">
        <v>1344</v>
      </c>
      <c r="D744" s="44" t="s">
        <v>491</v>
      </c>
      <c r="E744" s="87" t="s">
        <v>464</v>
      </c>
      <c r="F744" s="80" t="s">
        <v>171</v>
      </c>
      <c r="G744" s="13" t="s">
        <v>1545</v>
      </c>
      <c r="K744" s="151" t="s">
        <v>1520</v>
      </c>
      <c r="L744" s="78" t="e">
        <f t="shared" si="22"/>
        <v>#NAME?</v>
      </c>
      <c r="M744" s="78" t="e">
        <f t="shared" si="23"/>
        <v>#NAME?</v>
      </c>
      <c r="N744" s="86" t="s">
        <v>1302</v>
      </c>
      <c r="P744" s="81" t="s">
        <v>1518</v>
      </c>
    </row>
    <row r="745" spans="1:16" ht="12.75">
      <c r="A745" s="86" t="s">
        <v>60</v>
      </c>
      <c r="B745" s="22">
        <v>145700</v>
      </c>
      <c r="C745" s="82" t="s">
        <v>1344</v>
      </c>
      <c r="D745" s="207" t="s">
        <v>470</v>
      </c>
      <c r="E745" s="87" t="s">
        <v>464</v>
      </c>
      <c r="F745" s="80" t="s">
        <v>101</v>
      </c>
      <c r="G745" s="79" t="s">
        <v>2695</v>
      </c>
      <c r="H745" s="93" t="s">
        <v>470</v>
      </c>
      <c r="I745" s="80" t="s">
        <v>470</v>
      </c>
      <c r="K745" s="151" t="s">
        <v>2696</v>
      </c>
      <c r="L745" s="78" t="e">
        <f t="shared" si="22"/>
        <v>#NAME?</v>
      </c>
      <c r="M745" s="78" t="e">
        <f t="shared" si="23"/>
        <v>#NAME?</v>
      </c>
      <c r="N745" s="86" t="s">
        <v>1302</v>
      </c>
      <c r="P745" s="81" t="s">
        <v>2697</v>
      </c>
    </row>
    <row r="746" spans="1:16" ht="12.75">
      <c r="A746" s="32" t="s">
        <v>136</v>
      </c>
      <c r="B746" s="33">
        <v>145712.5</v>
      </c>
      <c r="C746" s="82" t="s">
        <v>1344</v>
      </c>
      <c r="D746" s="44" t="s">
        <v>491</v>
      </c>
      <c r="E746" s="34" t="s">
        <v>464</v>
      </c>
      <c r="F746" s="34" t="s">
        <v>101</v>
      </c>
      <c r="G746" s="13" t="s">
        <v>179</v>
      </c>
      <c r="J746" s="26" t="s">
        <v>584</v>
      </c>
      <c r="K746" s="151" t="s">
        <v>1304</v>
      </c>
      <c r="L746" s="78" t="e">
        <f t="shared" si="22"/>
        <v>#NAME?</v>
      </c>
      <c r="M746" s="78" t="e">
        <f t="shared" si="23"/>
        <v>#NAME?</v>
      </c>
      <c r="N746" s="86" t="s">
        <v>1302</v>
      </c>
      <c r="O746" s="37"/>
      <c r="P746" s="86" t="s">
        <v>1303</v>
      </c>
    </row>
    <row r="747" spans="1:16" ht="12.75">
      <c r="A747" s="32" t="s">
        <v>145</v>
      </c>
      <c r="B747" s="33">
        <v>145725</v>
      </c>
      <c r="C747" s="82" t="s">
        <v>1344</v>
      </c>
      <c r="D747" s="44" t="s">
        <v>509</v>
      </c>
      <c r="E747" s="34" t="s">
        <v>464</v>
      </c>
      <c r="F747" s="34" t="s">
        <v>167</v>
      </c>
      <c r="G747" s="13" t="s">
        <v>2347</v>
      </c>
      <c r="K747" s="151" t="s">
        <v>1522</v>
      </c>
      <c r="L747" s="78" t="e">
        <f t="shared" si="22"/>
        <v>#NAME?</v>
      </c>
      <c r="M747" s="78" t="e">
        <f t="shared" si="23"/>
        <v>#NAME?</v>
      </c>
      <c r="N747" s="86" t="s">
        <v>1302</v>
      </c>
      <c r="P747" s="81" t="s">
        <v>1269</v>
      </c>
    </row>
    <row r="748" spans="1:16" ht="12.75">
      <c r="A748" s="32" t="s">
        <v>142</v>
      </c>
      <c r="B748" s="33">
        <v>145737.5</v>
      </c>
      <c r="C748" s="82" t="s">
        <v>1344</v>
      </c>
      <c r="D748" s="205" t="s">
        <v>605</v>
      </c>
      <c r="E748" s="34" t="s">
        <v>464</v>
      </c>
      <c r="F748" s="34" t="s">
        <v>101</v>
      </c>
      <c r="G748" s="79" t="s">
        <v>2348</v>
      </c>
      <c r="K748" s="151" t="s">
        <v>1305</v>
      </c>
      <c r="L748" s="78" t="e">
        <f t="shared" si="22"/>
        <v>#NAME?</v>
      </c>
      <c r="M748" s="78" t="e">
        <f t="shared" si="23"/>
        <v>#NAME?</v>
      </c>
      <c r="N748" s="86" t="s">
        <v>1302</v>
      </c>
      <c r="P748" s="81" t="s">
        <v>1303</v>
      </c>
    </row>
    <row r="749" spans="1:16" ht="12.75">
      <c r="A749" s="32" t="s">
        <v>143</v>
      </c>
      <c r="B749" s="33">
        <v>145750</v>
      </c>
      <c r="C749" s="82" t="s">
        <v>1344</v>
      </c>
      <c r="D749" s="44" t="s">
        <v>506</v>
      </c>
      <c r="E749" s="34" t="s">
        <v>464</v>
      </c>
      <c r="F749" s="34" t="s">
        <v>167</v>
      </c>
      <c r="G749" s="13" t="s">
        <v>1530</v>
      </c>
      <c r="K749" s="151" t="s">
        <v>1531</v>
      </c>
      <c r="L749" s="78" t="e">
        <f t="shared" si="22"/>
        <v>#NAME?</v>
      </c>
      <c r="M749" s="78" t="e">
        <f t="shared" si="23"/>
        <v>#NAME?</v>
      </c>
      <c r="N749" s="86" t="s">
        <v>1302</v>
      </c>
      <c r="P749" s="81" t="s">
        <v>1633</v>
      </c>
    </row>
    <row r="750" spans="1:16" ht="12.75">
      <c r="A750" s="32" t="s">
        <v>138</v>
      </c>
      <c r="B750" s="33">
        <v>145762.5</v>
      </c>
      <c r="C750" s="82" t="s">
        <v>1344</v>
      </c>
      <c r="D750" s="44" t="s">
        <v>509</v>
      </c>
      <c r="E750" s="34" t="s">
        <v>464</v>
      </c>
      <c r="F750" s="34" t="s">
        <v>12</v>
      </c>
      <c r="G750" s="13" t="s">
        <v>169</v>
      </c>
      <c r="K750" s="151" t="s">
        <v>1037</v>
      </c>
      <c r="L750" s="78" t="e">
        <f t="shared" si="22"/>
        <v>#NAME?</v>
      </c>
      <c r="M750" s="78" t="e">
        <f t="shared" si="23"/>
        <v>#NAME?</v>
      </c>
      <c r="N750" s="86" t="s">
        <v>1302</v>
      </c>
      <c r="O750" s="37"/>
      <c r="P750" s="209" t="s">
        <v>1492</v>
      </c>
    </row>
    <row r="751" spans="1:16" ht="12.75">
      <c r="A751" s="32" t="s">
        <v>138</v>
      </c>
      <c r="B751" s="33">
        <v>145762.5</v>
      </c>
      <c r="C751" s="82" t="s">
        <v>1344</v>
      </c>
      <c r="D751" s="44" t="s">
        <v>491</v>
      </c>
      <c r="E751" s="34" t="s">
        <v>464</v>
      </c>
      <c r="F751" s="34" t="s">
        <v>100</v>
      </c>
      <c r="G751" s="13" t="s">
        <v>174</v>
      </c>
      <c r="K751" s="151"/>
      <c r="L751" s="78" t="e">
        <f t="shared" si="22"/>
        <v>#NAME?</v>
      </c>
      <c r="M751" s="78" t="e">
        <f t="shared" si="23"/>
        <v>#NAME?</v>
      </c>
      <c r="N751" s="86" t="s">
        <v>1302</v>
      </c>
      <c r="P751" s="188" t="s">
        <v>2452</v>
      </c>
    </row>
    <row r="752" spans="1:16" ht="12.75">
      <c r="A752" s="32" t="s">
        <v>153</v>
      </c>
      <c r="B752" s="33">
        <v>145775</v>
      </c>
      <c r="C752" s="82" t="s">
        <v>1344</v>
      </c>
      <c r="D752" s="34" t="s">
        <v>470</v>
      </c>
      <c r="E752" s="34" t="s">
        <v>464</v>
      </c>
      <c r="F752" s="34" t="s">
        <v>101</v>
      </c>
      <c r="G752" s="79" t="s">
        <v>2413</v>
      </c>
      <c r="K752" s="151" t="s">
        <v>1525</v>
      </c>
      <c r="L752" s="78" t="e">
        <f t="shared" si="22"/>
        <v>#NAME?</v>
      </c>
      <c r="M752" s="78" t="e">
        <f t="shared" si="23"/>
        <v>#NAME?</v>
      </c>
      <c r="N752" s="86" t="s">
        <v>1302</v>
      </c>
      <c r="P752" s="81" t="s">
        <v>1526</v>
      </c>
    </row>
    <row r="753" spans="1:16" ht="12.75">
      <c r="A753" s="36" t="s">
        <v>41</v>
      </c>
      <c r="B753" s="28">
        <v>145787.5</v>
      </c>
      <c r="C753" s="82" t="s">
        <v>1344</v>
      </c>
      <c r="D753" s="43" t="s">
        <v>470</v>
      </c>
      <c r="E753" s="29" t="s">
        <v>464</v>
      </c>
      <c r="F753" s="29" t="s">
        <v>12</v>
      </c>
      <c r="G753" s="167" t="s">
        <v>168</v>
      </c>
      <c r="H753" s="162" t="s">
        <v>1902</v>
      </c>
      <c r="I753" s="43" t="s">
        <v>1510</v>
      </c>
      <c r="K753" s="151" t="s">
        <v>1532</v>
      </c>
      <c r="L753" s="78" t="e">
        <f t="shared" si="22"/>
        <v>#NAME?</v>
      </c>
      <c r="M753" s="78" t="e">
        <f t="shared" si="23"/>
        <v>#NAME?</v>
      </c>
      <c r="N753" s="86" t="s">
        <v>1302</v>
      </c>
      <c r="P753" s="81" t="s">
        <v>1633</v>
      </c>
    </row>
    <row r="754" spans="1:16" ht="12.75">
      <c r="A754" s="32" t="s">
        <v>41</v>
      </c>
      <c r="B754" s="33">
        <v>145787.5</v>
      </c>
      <c r="C754" s="82" t="s">
        <v>1344</v>
      </c>
      <c r="D754" s="34" t="s">
        <v>470</v>
      </c>
      <c r="E754" s="34" t="s">
        <v>464</v>
      </c>
      <c r="F754" s="34" t="s">
        <v>101</v>
      </c>
      <c r="G754" s="32" t="s">
        <v>177</v>
      </c>
      <c r="K754" s="151" t="s">
        <v>1523</v>
      </c>
      <c r="L754" s="78" t="e">
        <f t="shared" si="22"/>
        <v>#NAME?</v>
      </c>
      <c r="M754" s="78" t="e">
        <f t="shared" si="23"/>
        <v>#NAME?</v>
      </c>
      <c r="N754" s="86" t="s">
        <v>1302</v>
      </c>
      <c r="P754" s="86" t="s">
        <v>1259</v>
      </c>
    </row>
    <row r="755" spans="1:16" ht="12.75">
      <c r="A755" s="86" t="s">
        <v>30</v>
      </c>
      <c r="B755" s="22">
        <v>430025</v>
      </c>
      <c r="C755" s="31" t="s">
        <v>1</v>
      </c>
      <c r="D755" s="183" t="s">
        <v>565</v>
      </c>
      <c r="E755" s="87" t="s">
        <v>464</v>
      </c>
      <c r="F755" s="80" t="s">
        <v>171</v>
      </c>
      <c r="G755" s="13" t="s">
        <v>2664</v>
      </c>
      <c r="K755" s="151" t="s">
        <v>2667</v>
      </c>
      <c r="L755" s="78" t="e">
        <f t="shared" si="22"/>
        <v>#NAME?</v>
      </c>
      <c r="M755" s="78" t="e">
        <f t="shared" si="23"/>
        <v>#NAME?</v>
      </c>
      <c r="N755" s="86" t="s">
        <v>1302</v>
      </c>
      <c r="P755" s="81" t="s">
        <v>2666</v>
      </c>
    </row>
    <row r="756" spans="1:16" ht="12.75">
      <c r="A756" s="45" t="s">
        <v>57</v>
      </c>
      <c r="B756" s="22">
        <v>430050</v>
      </c>
      <c r="C756" s="31" t="s">
        <v>1</v>
      </c>
      <c r="D756" s="31" t="s">
        <v>470</v>
      </c>
      <c r="E756" s="31" t="s">
        <v>464</v>
      </c>
      <c r="F756" s="34" t="s">
        <v>100</v>
      </c>
      <c r="G756" s="32" t="s">
        <v>99</v>
      </c>
      <c r="K756" s="151" t="s">
        <v>1521</v>
      </c>
      <c r="L756" s="78" t="e">
        <f t="shared" si="22"/>
        <v>#NAME?</v>
      </c>
      <c r="M756" s="78" t="e">
        <f t="shared" si="23"/>
        <v>#NAME?</v>
      </c>
      <c r="N756" s="86" t="s">
        <v>1302</v>
      </c>
      <c r="O756" s="37"/>
      <c r="P756" s="81" t="s">
        <v>1152</v>
      </c>
    </row>
    <row r="757" spans="1:16" ht="12.75">
      <c r="A757" s="45" t="s">
        <v>0</v>
      </c>
      <c r="B757" s="22">
        <v>430087.5</v>
      </c>
      <c r="C757" s="31" t="s">
        <v>1</v>
      </c>
      <c r="D757" s="8" t="s">
        <v>509</v>
      </c>
      <c r="E757" s="31" t="s">
        <v>464</v>
      </c>
      <c r="F757" s="34" t="s">
        <v>12</v>
      </c>
      <c r="G757" s="13" t="s">
        <v>11</v>
      </c>
      <c r="H757" s="48" t="s">
        <v>830</v>
      </c>
      <c r="I757" s="29">
        <v>8062</v>
      </c>
      <c r="K757" s="151" t="s">
        <v>1038</v>
      </c>
      <c r="L757" s="78" t="e">
        <f t="shared" si="22"/>
        <v>#NAME?</v>
      </c>
      <c r="M757" s="78" t="e">
        <f t="shared" si="23"/>
        <v>#NAME?</v>
      </c>
      <c r="N757" s="86" t="s">
        <v>1302</v>
      </c>
      <c r="P757" s="209" t="s">
        <v>1492</v>
      </c>
    </row>
    <row r="758" spans="1:16" ht="12.75">
      <c r="A758" s="86" t="s">
        <v>180</v>
      </c>
      <c r="B758" s="22">
        <v>430100</v>
      </c>
      <c r="C758" s="31" t="s">
        <v>1</v>
      </c>
      <c r="E758" s="87" t="s">
        <v>464</v>
      </c>
      <c r="F758" s="80" t="s">
        <v>167</v>
      </c>
      <c r="G758" s="79" t="s">
        <v>1755</v>
      </c>
      <c r="K758" s="151" t="s">
        <v>1765</v>
      </c>
      <c r="L758" s="78" t="e">
        <f t="shared" si="22"/>
        <v>#NAME?</v>
      </c>
      <c r="M758" s="78" t="e">
        <f t="shared" si="23"/>
        <v>#NAME?</v>
      </c>
      <c r="N758" s="86" t="s">
        <v>1302</v>
      </c>
      <c r="P758" s="209" t="s">
        <v>1492</v>
      </c>
    </row>
    <row r="759" spans="1:16" ht="12.75">
      <c r="A759" s="45" t="s">
        <v>13</v>
      </c>
      <c r="B759" s="22">
        <v>430175</v>
      </c>
      <c r="C759" s="31" t="s">
        <v>1</v>
      </c>
      <c r="D759" s="8" t="s">
        <v>491</v>
      </c>
      <c r="E759" s="31" t="s">
        <v>464</v>
      </c>
      <c r="F759" s="34" t="s">
        <v>101</v>
      </c>
      <c r="G759" s="13" t="s">
        <v>181</v>
      </c>
      <c r="J759" s="26" t="s">
        <v>584</v>
      </c>
      <c r="K759" s="151" t="s">
        <v>1306</v>
      </c>
      <c r="L759" s="78" t="e">
        <f t="shared" si="22"/>
        <v>#NAME?</v>
      </c>
      <c r="M759" s="78" t="e">
        <f t="shared" si="23"/>
        <v>#NAME?</v>
      </c>
      <c r="N759" s="86" t="s">
        <v>1302</v>
      </c>
      <c r="O759" s="37"/>
      <c r="P759" s="81" t="s">
        <v>1303</v>
      </c>
    </row>
    <row r="760" spans="1:16" ht="12.75">
      <c r="A760" s="45" t="s">
        <v>21</v>
      </c>
      <c r="B760" s="22">
        <v>430200</v>
      </c>
      <c r="C760" s="31" t="s">
        <v>1</v>
      </c>
      <c r="D760" s="31" t="s">
        <v>470</v>
      </c>
      <c r="E760" s="31" t="s">
        <v>464</v>
      </c>
      <c r="F760" s="34" t="s">
        <v>101</v>
      </c>
      <c r="G760" s="32" t="s">
        <v>178</v>
      </c>
      <c r="K760" s="151"/>
      <c r="L760" s="78" t="e">
        <f t="shared" si="22"/>
        <v>#NAME?</v>
      </c>
      <c r="M760" s="78" t="e">
        <f t="shared" si="23"/>
        <v>#NAME?</v>
      </c>
      <c r="N760" s="86" t="s">
        <v>1302</v>
      </c>
      <c r="P760" s="81" t="s">
        <v>1259</v>
      </c>
    </row>
    <row r="761" spans="1:16" ht="12.75">
      <c r="A761" s="45" t="s">
        <v>26</v>
      </c>
      <c r="B761" s="22">
        <v>430225</v>
      </c>
      <c r="C761" s="31" t="s">
        <v>1</v>
      </c>
      <c r="D761" s="83" t="s">
        <v>470</v>
      </c>
      <c r="E761" s="31" t="s">
        <v>464</v>
      </c>
      <c r="F761" s="34" t="s">
        <v>167</v>
      </c>
      <c r="G761" s="79" t="s">
        <v>1745</v>
      </c>
      <c r="H761" s="47" t="s">
        <v>829</v>
      </c>
      <c r="I761" s="43" t="s">
        <v>1746</v>
      </c>
      <c r="K761" s="151" t="s">
        <v>1533</v>
      </c>
      <c r="L761" s="78" t="e">
        <f t="shared" si="22"/>
        <v>#NAME?</v>
      </c>
      <c r="M761" s="78" t="e">
        <f t="shared" si="23"/>
        <v>#NAME?</v>
      </c>
      <c r="N761" s="86" t="s">
        <v>1302</v>
      </c>
      <c r="P761" s="81" t="s">
        <v>1633</v>
      </c>
    </row>
    <row r="762" spans="1:16" ht="12.75">
      <c r="A762" s="45" t="s">
        <v>26</v>
      </c>
      <c r="B762" s="22">
        <v>430225</v>
      </c>
      <c r="C762" s="24" t="s">
        <v>53</v>
      </c>
      <c r="D762" s="206" t="s">
        <v>791</v>
      </c>
      <c r="E762" s="31" t="s">
        <v>464</v>
      </c>
      <c r="F762" s="34" t="s">
        <v>171</v>
      </c>
      <c r="G762" s="79" t="s">
        <v>2397</v>
      </c>
      <c r="K762" s="151"/>
      <c r="L762" s="78" t="e">
        <f t="shared" si="22"/>
        <v>#NAME?</v>
      </c>
      <c r="M762" s="78" t="e">
        <f t="shared" si="23"/>
        <v>#NAME?</v>
      </c>
      <c r="N762" s="86" t="s">
        <v>1302</v>
      </c>
      <c r="P762" s="81" t="s">
        <v>2398</v>
      </c>
    </row>
    <row r="763" spans="1:16" ht="12.75">
      <c r="A763" s="212" t="s">
        <v>91</v>
      </c>
      <c r="B763" s="22">
        <v>430250</v>
      </c>
      <c r="C763" s="24" t="s">
        <v>53</v>
      </c>
      <c r="D763" s="207" t="s">
        <v>1852</v>
      </c>
      <c r="E763" s="24" t="s">
        <v>464</v>
      </c>
      <c r="F763" s="29" t="s">
        <v>591</v>
      </c>
      <c r="G763" s="32" t="s">
        <v>1853</v>
      </c>
      <c r="K763" s="151" t="s">
        <v>1858</v>
      </c>
      <c r="L763" s="78" t="e">
        <f t="shared" si="22"/>
        <v>#NAME?</v>
      </c>
      <c r="M763" s="78" t="e">
        <f t="shared" si="23"/>
        <v>#NAME?</v>
      </c>
      <c r="N763" s="86" t="s">
        <v>1302</v>
      </c>
      <c r="P763" s="81" t="s">
        <v>1857</v>
      </c>
    </row>
    <row r="764" spans="1:16" ht="12.75">
      <c r="A764" s="86" t="s">
        <v>83</v>
      </c>
      <c r="B764" s="22">
        <v>430300</v>
      </c>
      <c r="C764" s="31" t="s">
        <v>1</v>
      </c>
      <c r="D764" s="8" t="s">
        <v>491</v>
      </c>
      <c r="E764" s="87" t="s">
        <v>464</v>
      </c>
      <c r="F764" s="80" t="s">
        <v>167</v>
      </c>
      <c r="G764" s="13" t="s">
        <v>166</v>
      </c>
      <c r="K764" s="151" t="s">
        <v>1326</v>
      </c>
      <c r="L764" s="78" t="e">
        <f t="shared" si="22"/>
        <v>#NAME?</v>
      </c>
      <c r="M764" s="78" t="e">
        <f t="shared" si="23"/>
        <v>#NAME?</v>
      </c>
      <c r="N764" s="86" t="s">
        <v>1302</v>
      </c>
      <c r="P764" s="81" t="s">
        <v>2497</v>
      </c>
    </row>
    <row r="765" spans="1:16" ht="12.75">
      <c r="A765" s="45" t="s">
        <v>322</v>
      </c>
      <c r="B765" s="22">
        <v>430425</v>
      </c>
      <c r="C765" s="83" t="s">
        <v>53</v>
      </c>
      <c r="D765" s="31"/>
      <c r="E765" s="31" t="s">
        <v>464</v>
      </c>
      <c r="F765" s="34" t="s">
        <v>100</v>
      </c>
      <c r="G765" s="32" t="s">
        <v>548</v>
      </c>
      <c r="H765" s="47" t="s">
        <v>829</v>
      </c>
      <c r="I765" s="43" t="s">
        <v>549</v>
      </c>
      <c r="J765" s="86" t="s">
        <v>470</v>
      </c>
      <c r="K765" s="151" t="s">
        <v>857</v>
      </c>
      <c r="L765" s="78" t="e">
        <f t="shared" si="22"/>
        <v>#NAME?</v>
      </c>
      <c r="M765" s="78" t="e">
        <f t="shared" si="23"/>
        <v>#NAME?</v>
      </c>
      <c r="N765" s="86" t="s">
        <v>1302</v>
      </c>
      <c r="P765" s="209" t="s">
        <v>1492</v>
      </c>
    </row>
    <row r="766" spans="1:16" ht="12.75">
      <c r="A766" s="86" t="s">
        <v>322</v>
      </c>
      <c r="B766" s="22">
        <v>430450</v>
      </c>
      <c r="C766" s="31" t="s">
        <v>53</v>
      </c>
      <c r="E766" s="87" t="s">
        <v>464</v>
      </c>
      <c r="F766" s="80" t="s">
        <v>101</v>
      </c>
      <c r="G766" s="79" t="s">
        <v>178</v>
      </c>
      <c r="H766" s="162" t="s">
        <v>1912</v>
      </c>
      <c r="I766" s="43" t="s">
        <v>1280</v>
      </c>
      <c r="J766" s="81" t="s">
        <v>470</v>
      </c>
      <c r="K766" s="151" t="s">
        <v>2280</v>
      </c>
      <c r="L766" s="78" t="e">
        <f t="shared" si="22"/>
        <v>#NAME?</v>
      </c>
      <c r="M766" s="78" t="e">
        <f t="shared" si="23"/>
        <v>#NAME?</v>
      </c>
      <c r="N766" s="86" t="s">
        <v>1302</v>
      </c>
      <c r="P766" s="188" t="s">
        <v>2527</v>
      </c>
    </row>
    <row r="767" spans="1:16" ht="12.75">
      <c r="A767" s="86" t="s">
        <v>322</v>
      </c>
      <c r="B767" s="22">
        <v>430475</v>
      </c>
      <c r="C767" s="31" t="s">
        <v>53</v>
      </c>
      <c r="E767" s="87" t="s">
        <v>464</v>
      </c>
      <c r="F767" s="80" t="s">
        <v>100</v>
      </c>
      <c r="G767" s="79" t="s">
        <v>1274</v>
      </c>
      <c r="H767" s="162" t="s">
        <v>1912</v>
      </c>
      <c r="I767" s="43" t="s">
        <v>1275</v>
      </c>
      <c r="J767" s="81" t="s">
        <v>470</v>
      </c>
      <c r="K767" s="151" t="s">
        <v>1327</v>
      </c>
      <c r="L767" s="78" t="e">
        <f t="shared" si="22"/>
        <v>#NAME?</v>
      </c>
      <c r="M767" s="78" t="e">
        <f t="shared" si="23"/>
        <v>#NAME?</v>
      </c>
      <c r="N767" s="86" t="s">
        <v>1302</v>
      </c>
      <c r="P767" s="81" t="s">
        <v>1276</v>
      </c>
    </row>
    <row r="768" spans="1:16" ht="12.75">
      <c r="A768" s="45" t="s">
        <v>322</v>
      </c>
      <c r="B768" s="166">
        <v>430500</v>
      </c>
      <c r="C768" s="83" t="s">
        <v>53</v>
      </c>
      <c r="D768" s="31"/>
      <c r="E768" s="31" t="s">
        <v>464</v>
      </c>
      <c r="F768" s="34" t="s">
        <v>167</v>
      </c>
      <c r="G768" s="32" t="s">
        <v>166</v>
      </c>
      <c r="H768" s="162" t="s">
        <v>1902</v>
      </c>
      <c r="I768" s="44" t="s">
        <v>531</v>
      </c>
      <c r="J768" s="81" t="s">
        <v>470</v>
      </c>
      <c r="K768" s="151" t="s">
        <v>1326</v>
      </c>
      <c r="L768" s="78" t="e">
        <f t="shared" si="22"/>
        <v>#NAME?</v>
      </c>
      <c r="M768" s="78" t="e">
        <f t="shared" si="23"/>
        <v>#NAME?</v>
      </c>
      <c r="N768" s="86" t="s">
        <v>1302</v>
      </c>
      <c r="P768" s="81" t="s">
        <v>1633</v>
      </c>
    </row>
    <row r="769" spans="1:16" ht="12.75">
      <c r="A769" s="37" t="s">
        <v>188</v>
      </c>
      <c r="B769" s="35">
        <v>431225</v>
      </c>
      <c r="C769" s="24" t="s">
        <v>1</v>
      </c>
      <c r="D769" s="24" t="s">
        <v>502</v>
      </c>
      <c r="E769" s="24" t="s">
        <v>464</v>
      </c>
      <c r="F769" s="29" t="s">
        <v>100</v>
      </c>
      <c r="G769" s="17" t="s">
        <v>99</v>
      </c>
      <c r="H769" s="17" t="s">
        <v>831</v>
      </c>
      <c r="K769" s="151" t="s">
        <v>1129</v>
      </c>
      <c r="L769" s="78" t="e">
        <f t="shared" si="22"/>
        <v>#NAME?</v>
      </c>
      <c r="M769" s="78" t="e">
        <f t="shared" si="23"/>
        <v>#NAME?</v>
      </c>
      <c r="N769" s="86" t="s">
        <v>1302</v>
      </c>
      <c r="P769" s="81" t="s">
        <v>1115</v>
      </c>
    </row>
    <row r="770" spans="1:16" ht="12.75">
      <c r="A770" s="102" t="s">
        <v>1350</v>
      </c>
      <c r="B770" s="22">
        <v>431462.5</v>
      </c>
      <c r="C770" s="31" t="s">
        <v>1</v>
      </c>
      <c r="D770" s="8" t="s">
        <v>491</v>
      </c>
      <c r="E770" s="31" t="s">
        <v>464</v>
      </c>
      <c r="F770" s="34" t="s">
        <v>100</v>
      </c>
      <c r="G770" s="13" t="s">
        <v>175</v>
      </c>
      <c r="K770" s="151" t="s">
        <v>1528</v>
      </c>
      <c r="L770" s="78" t="e">
        <f aca="true" t="shared" si="24" ref="L770:L847">KmHomeLoc2DxLoc(PontiHomeLoc,K770)</f>
        <v>#NAME?</v>
      </c>
      <c r="M770" s="78" t="e">
        <f aca="true" t="shared" si="25" ref="M770:M847">BearingHomeLoc2DxLoc(PontiHomeLoc,K770)</f>
        <v>#NAME?</v>
      </c>
      <c r="N770" s="86" t="s">
        <v>1302</v>
      </c>
      <c r="P770" s="81" t="s">
        <v>1151</v>
      </c>
    </row>
    <row r="771" spans="1:16" ht="12.75">
      <c r="A771" s="102" t="s">
        <v>2350</v>
      </c>
      <c r="B771" s="22">
        <v>431725</v>
      </c>
      <c r="C771" s="83" t="s">
        <v>80</v>
      </c>
      <c r="D771" s="8" t="s">
        <v>491</v>
      </c>
      <c r="E771" s="31" t="s">
        <v>464</v>
      </c>
      <c r="F771" s="34" t="s">
        <v>101</v>
      </c>
      <c r="G771" s="13" t="s">
        <v>2349</v>
      </c>
      <c r="H771" s="45"/>
      <c r="K771" s="151" t="s">
        <v>1130</v>
      </c>
      <c r="L771" s="78" t="e">
        <f t="shared" si="24"/>
        <v>#NAME?</v>
      </c>
      <c r="M771" s="78" t="e">
        <f t="shared" si="25"/>
        <v>#NAME?</v>
      </c>
      <c r="N771" s="86" t="s">
        <v>1302</v>
      </c>
      <c r="P771" s="86" t="s">
        <v>1303</v>
      </c>
    </row>
    <row r="772" spans="1:16" ht="12.75">
      <c r="A772" s="45" t="s">
        <v>90</v>
      </c>
      <c r="B772" s="22">
        <v>431925</v>
      </c>
      <c r="C772" s="31" t="s">
        <v>80</v>
      </c>
      <c r="D772" s="206" t="s">
        <v>519</v>
      </c>
      <c r="E772" s="31" t="s">
        <v>464</v>
      </c>
      <c r="F772" s="34" t="s">
        <v>12</v>
      </c>
      <c r="G772" s="103" t="s">
        <v>170</v>
      </c>
      <c r="H772" s="162" t="s">
        <v>1902</v>
      </c>
      <c r="I772" s="43" t="s">
        <v>1632</v>
      </c>
      <c r="K772" s="151" t="s">
        <v>1534</v>
      </c>
      <c r="L772" s="78" t="e">
        <f t="shared" si="24"/>
        <v>#NAME?</v>
      </c>
      <c r="M772" s="78" t="e">
        <f t="shared" si="25"/>
        <v>#NAME?</v>
      </c>
      <c r="N772" s="86" t="s">
        <v>1302</v>
      </c>
      <c r="P772" s="81" t="s">
        <v>1633</v>
      </c>
    </row>
    <row r="773" spans="1:16" ht="12.75">
      <c r="A773" s="160" t="s">
        <v>1729</v>
      </c>
      <c r="B773" s="211" t="s">
        <v>2450</v>
      </c>
      <c r="C773" s="24" t="s">
        <v>53</v>
      </c>
      <c r="D773" s="207" t="s">
        <v>506</v>
      </c>
      <c r="E773" s="31" t="s">
        <v>464</v>
      </c>
      <c r="F773" s="156" t="s">
        <v>171</v>
      </c>
      <c r="G773" s="13" t="s">
        <v>1545</v>
      </c>
      <c r="I773" s="80" t="s">
        <v>470</v>
      </c>
      <c r="K773" s="151"/>
      <c r="L773" s="78" t="e">
        <f t="shared" si="24"/>
        <v>#NAME?</v>
      </c>
      <c r="M773" s="78" t="e">
        <f t="shared" si="25"/>
        <v>#NAME?</v>
      </c>
      <c r="N773" s="86" t="s">
        <v>1302</v>
      </c>
      <c r="P773" s="81" t="s">
        <v>2451</v>
      </c>
    </row>
    <row r="774" spans="1:16" ht="12.75">
      <c r="A774" s="32" t="s">
        <v>33</v>
      </c>
      <c r="B774" s="33">
        <v>145600</v>
      </c>
      <c r="C774" s="82" t="s">
        <v>1344</v>
      </c>
      <c r="D774" s="44" t="s">
        <v>490</v>
      </c>
      <c r="E774" s="34" t="s">
        <v>463</v>
      </c>
      <c r="F774" s="34" t="s">
        <v>10</v>
      </c>
      <c r="G774" s="13" t="s">
        <v>9</v>
      </c>
      <c r="H774" s="45"/>
      <c r="K774" s="151"/>
      <c r="L774" s="78" t="e">
        <f t="shared" si="24"/>
        <v>#NAME?</v>
      </c>
      <c r="M774" s="78" t="e">
        <f t="shared" si="25"/>
        <v>#NAME?</v>
      </c>
      <c r="N774" s="86" t="s">
        <v>485</v>
      </c>
      <c r="P774" s="209" t="s">
        <v>1492</v>
      </c>
    </row>
    <row r="775" spans="1:16" ht="12.75">
      <c r="A775" s="32" t="s">
        <v>29</v>
      </c>
      <c r="B775" s="33">
        <v>145625</v>
      </c>
      <c r="C775" s="82" t="s">
        <v>1344</v>
      </c>
      <c r="D775" s="34" t="s">
        <v>470</v>
      </c>
      <c r="E775" s="34" t="s">
        <v>463</v>
      </c>
      <c r="F775" s="34" t="s">
        <v>10</v>
      </c>
      <c r="G775" s="32" t="s">
        <v>150</v>
      </c>
      <c r="K775" s="151" t="s">
        <v>2411</v>
      </c>
      <c r="L775" s="78" t="e">
        <f t="shared" si="24"/>
        <v>#NAME?</v>
      </c>
      <c r="M775" s="78" t="e">
        <f t="shared" si="25"/>
        <v>#NAME?</v>
      </c>
      <c r="N775" s="86" t="s">
        <v>485</v>
      </c>
      <c r="O775" s="37"/>
      <c r="P775" s="209" t="s">
        <v>1492</v>
      </c>
    </row>
    <row r="776" spans="1:16" ht="12.75">
      <c r="A776" s="32" t="s">
        <v>44</v>
      </c>
      <c r="B776" s="33">
        <v>145650</v>
      </c>
      <c r="C776" s="82" t="s">
        <v>1344</v>
      </c>
      <c r="D776" s="34" t="s">
        <v>470</v>
      </c>
      <c r="E776" s="34" t="s">
        <v>463</v>
      </c>
      <c r="F776" s="34" t="s">
        <v>10</v>
      </c>
      <c r="G776" s="79" t="s">
        <v>150</v>
      </c>
      <c r="K776" s="151" t="s">
        <v>2411</v>
      </c>
      <c r="L776" s="78" t="e">
        <f t="shared" si="24"/>
        <v>#NAME?</v>
      </c>
      <c r="M776" s="78" t="e">
        <f t="shared" si="25"/>
        <v>#NAME?</v>
      </c>
      <c r="N776" s="86" t="s">
        <v>485</v>
      </c>
      <c r="P776" s="86" t="s">
        <v>1412</v>
      </c>
    </row>
    <row r="777" spans="1:16" ht="12.75">
      <c r="A777" s="32" t="s">
        <v>7</v>
      </c>
      <c r="B777" s="33">
        <v>145687.5</v>
      </c>
      <c r="C777" s="82" t="s">
        <v>1344</v>
      </c>
      <c r="D777" s="44" t="s">
        <v>490</v>
      </c>
      <c r="E777" s="34" t="s">
        <v>463</v>
      </c>
      <c r="F777" s="34" t="s">
        <v>10</v>
      </c>
      <c r="G777" s="13" t="s">
        <v>9</v>
      </c>
      <c r="H777" s="46" t="s">
        <v>830</v>
      </c>
      <c r="I777" s="29">
        <v>230797</v>
      </c>
      <c r="J777" s="196"/>
      <c r="K777" s="151" t="s">
        <v>784</v>
      </c>
      <c r="L777" s="78" t="e">
        <f t="shared" si="24"/>
        <v>#NAME?</v>
      </c>
      <c r="M777" s="78" t="e">
        <f t="shared" si="25"/>
        <v>#NAME?</v>
      </c>
      <c r="N777" s="86" t="s">
        <v>485</v>
      </c>
      <c r="P777" s="209" t="s">
        <v>1492</v>
      </c>
    </row>
    <row r="778" spans="1:16" ht="12.75">
      <c r="A778" s="32" t="s">
        <v>7</v>
      </c>
      <c r="B778" s="33">
        <v>145687.5</v>
      </c>
      <c r="C778" s="82" t="s">
        <v>1344</v>
      </c>
      <c r="D778" s="44" t="s">
        <v>470</v>
      </c>
      <c r="E778" s="34" t="s">
        <v>463</v>
      </c>
      <c r="F778" s="34" t="s">
        <v>10</v>
      </c>
      <c r="G778" s="103" t="s">
        <v>9</v>
      </c>
      <c r="H778" s="47" t="s">
        <v>829</v>
      </c>
      <c r="I778" s="43" t="s">
        <v>1879</v>
      </c>
      <c r="K778" s="151" t="s">
        <v>784</v>
      </c>
      <c r="L778" s="78" t="e">
        <f t="shared" si="24"/>
        <v>#NAME?</v>
      </c>
      <c r="M778" s="78" t="e">
        <f t="shared" si="25"/>
        <v>#NAME?</v>
      </c>
      <c r="N778" s="86" t="s">
        <v>485</v>
      </c>
      <c r="P778" s="209" t="s">
        <v>1492</v>
      </c>
    </row>
    <row r="779" spans="1:16" ht="12.75">
      <c r="A779" s="32" t="s">
        <v>143</v>
      </c>
      <c r="B779" s="33">
        <v>145750</v>
      </c>
      <c r="C779" s="34" t="s">
        <v>8</v>
      </c>
      <c r="D779" s="34" t="s">
        <v>470</v>
      </c>
      <c r="E779" s="34" t="s">
        <v>463</v>
      </c>
      <c r="F779" s="34" t="s">
        <v>93</v>
      </c>
      <c r="G779" s="32" t="s">
        <v>148</v>
      </c>
      <c r="H779" s="45"/>
      <c r="K779" s="151"/>
      <c r="L779" s="78" t="e">
        <f t="shared" si="24"/>
        <v>#NAME?</v>
      </c>
      <c r="M779" s="78" t="e">
        <f t="shared" si="25"/>
        <v>#NAME?</v>
      </c>
      <c r="N779" s="86" t="s">
        <v>485</v>
      </c>
      <c r="P779" s="209" t="s">
        <v>1492</v>
      </c>
    </row>
    <row r="780" spans="1:16" ht="12.75">
      <c r="A780" s="45" t="s">
        <v>30</v>
      </c>
      <c r="B780" s="22">
        <v>430025</v>
      </c>
      <c r="C780" s="31" t="s">
        <v>1</v>
      </c>
      <c r="D780" s="8" t="s">
        <v>490</v>
      </c>
      <c r="E780" s="31" t="s">
        <v>463</v>
      </c>
      <c r="F780" s="34" t="s">
        <v>10</v>
      </c>
      <c r="G780" s="13" t="s">
        <v>9</v>
      </c>
      <c r="K780" s="151"/>
      <c r="L780" s="78" t="e">
        <f t="shared" si="24"/>
        <v>#NAME?</v>
      </c>
      <c r="M780" s="78" t="e">
        <f t="shared" si="25"/>
        <v>#NAME?</v>
      </c>
      <c r="N780" s="86" t="s">
        <v>485</v>
      </c>
      <c r="O780" s="37"/>
      <c r="P780" s="209" t="s">
        <v>1492</v>
      </c>
    </row>
    <row r="781" spans="1:16" ht="12.75">
      <c r="A781" s="86" t="s">
        <v>57</v>
      </c>
      <c r="B781" s="22">
        <v>430050</v>
      </c>
      <c r="C781" s="31" t="s">
        <v>1</v>
      </c>
      <c r="E781" s="87" t="s">
        <v>463</v>
      </c>
      <c r="F781" s="80" t="s">
        <v>10</v>
      </c>
      <c r="G781" s="79" t="s">
        <v>149</v>
      </c>
      <c r="K781" s="151"/>
      <c r="L781" s="78" t="e">
        <f t="shared" si="24"/>
        <v>#NAME?</v>
      </c>
      <c r="M781" s="78" t="e">
        <f t="shared" si="25"/>
        <v>#NAME?</v>
      </c>
      <c r="N781" s="86" t="s">
        <v>485</v>
      </c>
      <c r="P781" s="209" t="s">
        <v>1492</v>
      </c>
    </row>
    <row r="782" spans="1:16" ht="12.75">
      <c r="A782" s="86" t="s">
        <v>21</v>
      </c>
      <c r="B782" s="22">
        <v>430200</v>
      </c>
      <c r="C782" s="31" t="s">
        <v>1</v>
      </c>
      <c r="E782" s="87" t="s">
        <v>463</v>
      </c>
      <c r="F782" s="80" t="s">
        <v>10</v>
      </c>
      <c r="G782" s="79" t="s">
        <v>150</v>
      </c>
      <c r="H782" s="145" t="s">
        <v>830</v>
      </c>
      <c r="I782" s="80" t="s">
        <v>2408</v>
      </c>
      <c r="K782" s="151" t="s">
        <v>2411</v>
      </c>
      <c r="L782" s="78" t="e">
        <f t="shared" si="24"/>
        <v>#NAME?</v>
      </c>
      <c r="M782" s="78" t="e">
        <f t="shared" si="25"/>
        <v>#NAME?</v>
      </c>
      <c r="N782" s="86" t="s">
        <v>485</v>
      </c>
      <c r="P782" s="81" t="s">
        <v>2412</v>
      </c>
    </row>
    <row r="783" spans="1:16" ht="12.75">
      <c r="A783" s="45" t="s">
        <v>26</v>
      </c>
      <c r="B783" s="22">
        <v>430225</v>
      </c>
      <c r="C783" s="31" t="s">
        <v>1</v>
      </c>
      <c r="D783" s="31"/>
      <c r="E783" s="83" t="s">
        <v>463</v>
      </c>
      <c r="F783" s="34" t="s">
        <v>93</v>
      </c>
      <c r="G783" s="32" t="s">
        <v>527</v>
      </c>
      <c r="J783" s="37"/>
      <c r="K783" s="151"/>
      <c r="L783" s="78" t="e">
        <f t="shared" si="24"/>
        <v>#NAME?</v>
      </c>
      <c r="M783" s="78" t="e">
        <f t="shared" si="25"/>
        <v>#NAME?</v>
      </c>
      <c r="N783" s="86" t="s">
        <v>485</v>
      </c>
      <c r="P783" s="209" t="s">
        <v>1492</v>
      </c>
    </row>
    <row r="784" spans="1:16" ht="12.75">
      <c r="A784" s="86" t="s">
        <v>96</v>
      </c>
      <c r="B784" s="22">
        <v>430375</v>
      </c>
      <c r="C784" s="31" t="s">
        <v>1</v>
      </c>
      <c r="D784" s="87" t="s">
        <v>605</v>
      </c>
      <c r="E784" s="87" t="s">
        <v>463</v>
      </c>
      <c r="F784" s="80" t="s">
        <v>10</v>
      </c>
      <c r="G784" s="79" t="s">
        <v>150</v>
      </c>
      <c r="H784" s="16" t="s">
        <v>831</v>
      </c>
      <c r="K784" s="151" t="s">
        <v>2411</v>
      </c>
      <c r="L784" s="78" t="e">
        <f t="shared" si="24"/>
        <v>#NAME?</v>
      </c>
      <c r="M784" s="78" t="e">
        <f t="shared" si="25"/>
        <v>#NAME?</v>
      </c>
      <c r="N784" s="86" t="s">
        <v>485</v>
      </c>
      <c r="P784" s="81" t="s">
        <v>1115</v>
      </c>
    </row>
    <row r="785" spans="1:16" ht="12.75">
      <c r="A785" s="86" t="s">
        <v>1514</v>
      </c>
      <c r="B785" s="22">
        <v>430875</v>
      </c>
      <c r="C785" s="87" t="s">
        <v>553</v>
      </c>
      <c r="E785" s="87" t="s">
        <v>463</v>
      </c>
      <c r="F785" s="80" t="s">
        <v>10</v>
      </c>
      <c r="G785" s="79" t="s">
        <v>2765</v>
      </c>
      <c r="H785" s="47" t="s">
        <v>829</v>
      </c>
      <c r="I785" s="43" t="s">
        <v>2766</v>
      </c>
      <c r="K785" s="151" t="s">
        <v>2767</v>
      </c>
      <c r="L785" s="78" t="e">
        <f t="shared" si="24"/>
        <v>#NAME?</v>
      </c>
      <c r="M785" s="78" t="e">
        <f t="shared" si="25"/>
        <v>#NAME?</v>
      </c>
      <c r="N785" s="86" t="s">
        <v>485</v>
      </c>
      <c r="P785" s="81" t="s">
        <v>2768</v>
      </c>
    </row>
    <row r="786" spans="1:16" ht="12.75">
      <c r="A786" s="86" t="s">
        <v>271</v>
      </c>
      <c r="B786" s="35">
        <v>431250</v>
      </c>
      <c r="C786" s="31" t="s">
        <v>1</v>
      </c>
      <c r="D786" s="24" t="s">
        <v>502</v>
      </c>
      <c r="E786" s="24" t="s">
        <v>463</v>
      </c>
      <c r="F786" s="29" t="s">
        <v>10</v>
      </c>
      <c r="G786" s="17" t="s">
        <v>95</v>
      </c>
      <c r="H786" s="17" t="s">
        <v>831</v>
      </c>
      <c r="K786" s="151" t="s">
        <v>1049</v>
      </c>
      <c r="L786" s="78" t="e">
        <f t="shared" si="24"/>
        <v>#NAME?</v>
      </c>
      <c r="M786" s="78" t="e">
        <f t="shared" si="25"/>
        <v>#NAME?</v>
      </c>
      <c r="N786" s="86" t="s">
        <v>485</v>
      </c>
      <c r="O786" s="37"/>
      <c r="P786" s="86" t="s">
        <v>1412</v>
      </c>
    </row>
    <row r="787" spans="1:16" ht="12.75">
      <c r="A787" s="86" t="s">
        <v>115</v>
      </c>
      <c r="B787" s="22">
        <v>431350</v>
      </c>
      <c r="C787" s="31" t="s">
        <v>1</v>
      </c>
      <c r="D787" s="87" t="s">
        <v>605</v>
      </c>
      <c r="E787" s="87" t="s">
        <v>463</v>
      </c>
      <c r="F787" s="80" t="s">
        <v>10</v>
      </c>
      <c r="G787" s="16" t="s">
        <v>150</v>
      </c>
      <c r="H787" s="16" t="s">
        <v>831</v>
      </c>
      <c r="K787" s="151" t="s">
        <v>2411</v>
      </c>
      <c r="L787" s="78" t="e">
        <f t="shared" si="24"/>
        <v>#NAME?</v>
      </c>
      <c r="M787" s="78" t="e">
        <f t="shared" si="25"/>
        <v>#NAME?</v>
      </c>
      <c r="N787" s="86" t="s">
        <v>485</v>
      </c>
      <c r="P787" s="81" t="s">
        <v>1412</v>
      </c>
    </row>
    <row r="788" spans="1:16" ht="12.75">
      <c r="A788" s="45" t="s">
        <v>91</v>
      </c>
      <c r="B788" s="22">
        <v>431850</v>
      </c>
      <c r="C788" s="31" t="s">
        <v>80</v>
      </c>
      <c r="D788" s="31"/>
      <c r="E788" s="31" t="s">
        <v>463</v>
      </c>
      <c r="F788" s="34" t="s">
        <v>10</v>
      </c>
      <c r="G788" s="32" t="s">
        <v>150</v>
      </c>
      <c r="H788" s="36"/>
      <c r="J788" s="37"/>
      <c r="K788" s="151" t="s">
        <v>2411</v>
      </c>
      <c r="L788" s="78" t="e">
        <f t="shared" si="24"/>
        <v>#NAME?</v>
      </c>
      <c r="M788" s="78" t="e">
        <f t="shared" si="25"/>
        <v>#NAME?</v>
      </c>
      <c r="N788" s="86" t="s">
        <v>485</v>
      </c>
      <c r="P788" s="209" t="s">
        <v>1492</v>
      </c>
    </row>
    <row r="789" spans="1:16" ht="12.75">
      <c r="A789" s="45"/>
      <c r="B789" s="211" t="s">
        <v>2855</v>
      </c>
      <c r="C789" s="165" t="s">
        <v>553</v>
      </c>
      <c r="D789" s="31"/>
      <c r="E789" s="165" t="s">
        <v>460</v>
      </c>
      <c r="F789" s="222" t="s">
        <v>161</v>
      </c>
      <c r="G789" s="103" t="s">
        <v>2153</v>
      </c>
      <c r="H789" s="219" t="s">
        <v>2856</v>
      </c>
      <c r="I789" s="43" t="s">
        <v>2824</v>
      </c>
      <c r="J789" s="160" t="s">
        <v>2825</v>
      </c>
      <c r="K789" s="151"/>
      <c r="L789" s="78"/>
      <c r="M789" s="78"/>
      <c r="N789" s="86" t="s">
        <v>484</v>
      </c>
      <c r="P789" s="209" t="s">
        <v>2830</v>
      </c>
    </row>
    <row r="790" spans="1:16" ht="12.75">
      <c r="A790" s="45"/>
      <c r="B790" s="211" t="s">
        <v>2855</v>
      </c>
      <c r="C790" s="165" t="s">
        <v>553</v>
      </c>
      <c r="D790" s="31"/>
      <c r="E790" s="165" t="s">
        <v>460</v>
      </c>
      <c r="F790" s="222" t="s">
        <v>161</v>
      </c>
      <c r="G790" s="103" t="s">
        <v>2153</v>
      </c>
      <c r="H790" s="219" t="s">
        <v>2856</v>
      </c>
      <c r="I790" s="43" t="s">
        <v>2857</v>
      </c>
      <c r="J790" s="160" t="s">
        <v>2825</v>
      </c>
      <c r="K790" s="151"/>
      <c r="L790" s="78"/>
      <c r="M790" s="78"/>
      <c r="N790" s="86" t="s">
        <v>484</v>
      </c>
      <c r="P790" s="209" t="s">
        <v>2858</v>
      </c>
    </row>
    <row r="791" spans="1:16" ht="12.75">
      <c r="A791" s="45"/>
      <c r="B791" s="211" t="s">
        <v>2855</v>
      </c>
      <c r="C791" s="165" t="s">
        <v>553</v>
      </c>
      <c r="D791" s="31"/>
      <c r="E791" s="165" t="s">
        <v>460</v>
      </c>
      <c r="F791" s="222" t="s">
        <v>161</v>
      </c>
      <c r="G791" s="103" t="s">
        <v>2859</v>
      </c>
      <c r="H791" s="219" t="s">
        <v>2856</v>
      </c>
      <c r="I791" s="43" t="s">
        <v>2860</v>
      </c>
      <c r="J791" s="160" t="s">
        <v>161</v>
      </c>
      <c r="K791" s="151"/>
      <c r="L791" s="78"/>
      <c r="M791" s="78"/>
      <c r="N791" s="86" t="s">
        <v>484</v>
      </c>
      <c r="P791" s="209" t="s">
        <v>2849</v>
      </c>
    </row>
    <row r="792" spans="1:16" ht="12.75">
      <c r="A792" s="45"/>
      <c r="B792" s="211" t="s">
        <v>2861</v>
      </c>
      <c r="C792" s="165" t="s">
        <v>553</v>
      </c>
      <c r="D792" s="31"/>
      <c r="E792" s="165" t="s">
        <v>460</v>
      </c>
      <c r="F792" s="222" t="s">
        <v>2852</v>
      </c>
      <c r="G792" s="103" t="s">
        <v>2153</v>
      </c>
      <c r="H792" s="219" t="s">
        <v>2856</v>
      </c>
      <c r="I792" s="43"/>
      <c r="J792" s="160" t="s">
        <v>2862</v>
      </c>
      <c r="K792" s="151" t="s">
        <v>2863</v>
      </c>
      <c r="L792" s="253" t="s">
        <v>2864</v>
      </c>
      <c r="M792" s="78"/>
      <c r="N792" s="86" t="s">
        <v>484</v>
      </c>
      <c r="P792" s="209" t="s">
        <v>2830</v>
      </c>
    </row>
    <row r="793" spans="1:16" ht="12.75">
      <c r="A793" s="86" t="s">
        <v>552</v>
      </c>
      <c r="B793" s="22">
        <v>144912.5</v>
      </c>
      <c r="C793" s="87" t="s">
        <v>553</v>
      </c>
      <c r="D793" s="87" t="s">
        <v>605</v>
      </c>
      <c r="E793" s="87" t="s">
        <v>460</v>
      </c>
      <c r="F793" s="80" t="s">
        <v>161</v>
      </c>
      <c r="G793" s="16" t="s">
        <v>1994</v>
      </c>
      <c r="H793" s="98" t="s">
        <v>831</v>
      </c>
      <c r="K793" s="151"/>
      <c r="L793" s="78" t="e">
        <f t="shared" si="24"/>
        <v>#NAME?</v>
      </c>
      <c r="M793" s="78" t="e">
        <f t="shared" si="25"/>
        <v>#NAME?</v>
      </c>
      <c r="N793" s="86" t="s">
        <v>484</v>
      </c>
      <c r="P793" s="209" t="s">
        <v>2838</v>
      </c>
    </row>
    <row r="794" spans="1:16" ht="12.75">
      <c r="A794" s="37" t="s">
        <v>599</v>
      </c>
      <c r="B794" s="22">
        <v>144925</v>
      </c>
      <c r="C794" s="24">
        <v>0</v>
      </c>
      <c r="D794" s="24" t="s">
        <v>470</v>
      </c>
      <c r="E794" s="24" t="s">
        <v>460</v>
      </c>
      <c r="F794" s="29" t="s">
        <v>161</v>
      </c>
      <c r="G794" s="32" t="s">
        <v>788</v>
      </c>
      <c r="H794" s="46" t="s">
        <v>830</v>
      </c>
      <c r="I794" s="29">
        <v>362901</v>
      </c>
      <c r="K794" s="151"/>
      <c r="L794" s="78" t="e">
        <f t="shared" si="24"/>
        <v>#NAME?</v>
      </c>
      <c r="M794" s="78" t="e">
        <f t="shared" si="25"/>
        <v>#NAME?</v>
      </c>
      <c r="N794" s="86" t="s">
        <v>484</v>
      </c>
      <c r="P794" s="209" t="s">
        <v>2830</v>
      </c>
    </row>
    <row r="795" spans="1:16" ht="12.75">
      <c r="A795" s="37" t="s">
        <v>599</v>
      </c>
      <c r="B795" s="22">
        <v>144925</v>
      </c>
      <c r="C795" s="24">
        <v>0</v>
      </c>
      <c r="D795" s="207" t="s">
        <v>580</v>
      </c>
      <c r="E795" s="24" t="s">
        <v>460</v>
      </c>
      <c r="F795" s="29" t="s">
        <v>161</v>
      </c>
      <c r="G795" s="32" t="s">
        <v>788</v>
      </c>
      <c r="H795" s="46" t="s">
        <v>830</v>
      </c>
      <c r="I795" s="29">
        <v>365994</v>
      </c>
      <c r="K795" s="151"/>
      <c r="L795" s="78" t="e">
        <f t="shared" si="24"/>
        <v>#NAME?</v>
      </c>
      <c r="M795" s="78" t="e">
        <f t="shared" si="25"/>
        <v>#NAME?</v>
      </c>
      <c r="N795" s="86" t="s">
        <v>484</v>
      </c>
      <c r="O795" s="37"/>
      <c r="P795" s="209" t="s">
        <v>2830</v>
      </c>
    </row>
    <row r="796" spans="1:16" ht="12.75">
      <c r="A796" s="37" t="s">
        <v>599</v>
      </c>
      <c r="B796" s="22">
        <v>144937.5</v>
      </c>
      <c r="C796" s="24">
        <v>0</v>
      </c>
      <c r="D796" s="24" t="s">
        <v>470</v>
      </c>
      <c r="E796" s="24" t="s">
        <v>460</v>
      </c>
      <c r="F796" s="29" t="s">
        <v>161</v>
      </c>
      <c r="G796" s="32" t="s">
        <v>787</v>
      </c>
      <c r="H796" s="46" t="s">
        <v>830</v>
      </c>
      <c r="I796" s="29" t="s">
        <v>470</v>
      </c>
      <c r="K796" s="151"/>
      <c r="L796" s="78" t="e">
        <f t="shared" si="24"/>
        <v>#NAME?</v>
      </c>
      <c r="M796" s="78" t="e">
        <f t="shared" si="25"/>
        <v>#NAME?</v>
      </c>
      <c r="N796" s="86" t="s">
        <v>484</v>
      </c>
      <c r="O796" s="37"/>
      <c r="P796" s="209" t="s">
        <v>2839</v>
      </c>
    </row>
    <row r="797" spans="1:16" ht="12.75">
      <c r="A797" s="86" t="s">
        <v>552</v>
      </c>
      <c r="B797" s="22">
        <v>145462.5</v>
      </c>
      <c r="C797" s="87" t="s">
        <v>553</v>
      </c>
      <c r="D797" s="207" t="s">
        <v>595</v>
      </c>
      <c r="E797" s="87" t="s">
        <v>460</v>
      </c>
      <c r="F797" s="80" t="s">
        <v>161</v>
      </c>
      <c r="G797" s="79" t="s">
        <v>160</v>
      </c>
      <c r="J797" s="81" t="s">
        <v>2798</v>
      </c>
      <c r="K797" s="151" t="s">
        <v>2797</v>
      </c>
      <c r="L797" s="78" t="e">
        <f t="shared" si="24"/>
        <v>#NAME?</v>
      </c>
      <c r="M797" s="78" t="e">
        <f t="shared" si="25"/>
        <v>#NAME?</v>
      </c>
      <c r="N797" s="86" t="s">
        <v>484</v>
      </c>
      <c r="P797" s="81" t="s">
        <v>1219</v>
      </c>
    </row>
    <row r="798" spans="1:16" ht="12.75">
      <c r="A798" s="37" t="s">
        <v>599</v>
      </c>
      <c r="B798" s="22">
        <v>145575</v>
      </c>
      <c r="C798" s="24">
        <v>0</v>
      </c>
      <c r="D798" s="24" t="s">
        <v>470</v>
      </c>
      <c r="E798" s="24" t="s">
        <v>460</v>
      </c>
      <c r="F798" s="29" t="s">
        <v>161</v>
      </c>
      <c r="G798" s="32" t="s">
        <v>788</v>
      </c>
      <c r="H798" s="46" t="s">
        <v>830</v>
      </c>
      <c r="I798" s="29">
        <v>225696</v>
      </c>
      <c r="K798" s="151" t="s">
        <v>1721</v>
      </c>
      <c r="L798" s="78" t="e">
        <f t="shared" si="24"/>
        <v>#NAME?</v>
      </c>
      <c r="M798" s="78" t="e">
        <f t="shared" si="25"/>
        <v>#NAME?</v>
      </c>
      <c r="N798" s="86" t="s">
        <v>484</v>
      </c>
      <c r="P798" s="209" t="s">
        <v>2830</v>
      </c>
    </row>
    <row r="799" spans="2:16" ht="12.75">
      <c r="B799" s="211" t="s">
        <v>2850</v>
      </c>
      <c r="C799" s="155" t="s">
        <v>553</v>
      </c>
      <c r="E799" s="155" t="s">
        <v>2851</v>
      </c>
      <c r="F799" s="156" t="s">
        <v>2852</v>
      </c>
      <c r="G799" s="103" t="s">
        <v>2804</v>
      </c>
      <c r="H799" s="252" t="s">
        <v>2853</v>
      </c>
      <c r="J799" s="159" t="s">
        <v>2854</v>
      </c>
      <c r="K799" s="151"/>
      <c r="L799" s="78"/>
      <c r="M799" s="78"/>
      <c r="N799" s="86" t="s">
        <v>484</v>
      </c>
      <c r="P799" s="209" t="s">
        <v>2849</v>
      </c>
    </row>
    <row r="800" spans="1:16" ht="12.75">
      <c r="A800" s="32" t="s">
        <v>33</v>
      </c>
      <c r="B800" s="33">
        <v>145600</v>
      </c>
      <c r="C800" s="82" t="s">
        <v>1344</v>
      </c>
      <c r="D800" s="44" t="s">
        <v>528</v>
      </c>
      <c r="E800" s="34" t="s">
        <v>460</v>
      </c>
      <c r="F800" s="34" t="s">
        <v>161</v>
      </c>
      <c r="G800" s="13" t="s">
        <v>162</v>
      </c>
      <c r="K800" s="151" t="s">
        <v>1198</v>
      </c>
      <c r="L800" s="78" t="e">
        <f t="shared" si="24"/>
        <v>#NAME?</v>
      </c>
      <c r="M800" s="78" t="e">
        <f t="shared" si="25"/>
        <v>#NAME?</v>
      </c>
      <c r="N800" s="86" t="s">
        <v>484</v>
      </c>
      <c r="O800" s="37"/>
      <c r="P800" s="81" t="s">
        <v>1260</v>
      </c>
    </row>
    <row r="801" spans="1:16" ht="12.75">
      <c r="A801" s="32" t="s">
        <v>29</v>
      </c>
      <c r="B801" s="33">
        <v>145625</v>
      </c>
      <c r="C801" s="82" t="s">
        <v>1344</v>
      </c>
      <c r="D801" s="34" t="s">
        <v>470</v>
      </c>
      <c r="E801" s="34" t="s">
        <v>460</v>
      </c>
      <c r="F801" s="34" t="s">
        <v>98</v>
      </c>
      <c r="G801" s="79" t="s">
        <v>1811</v>
      </c>
      <c r="H801" s="47" t="s">
        <v>829</v>
      </c>
      <c r="I801" s="43" t="s">
        <v>1812</v>
      </c>
      <c r="K801" s="151"/>
      <c r="L801" s="78" t="e">
        <f t="shared" si="24"/>
        <v>#NAME?</v>
      </c>
      <c r="M801" s="78" t="e">
        <f t="shared" si="25"/>
        <v>#NAME?</v>
      </c>
      <c r="N801" s="86" t="s">
        <v>484</v>
      </c>
      <c r="P801" s="86" t="s">
        <v>1261</v>
      </c>
    </row>
    <row r="802" spans="1:16" ht="12.75">
      <c r="A802" s="32" t="s">
        <v>29</v>
      </c>
      <c r="B802" s="33">
        <v>145625</v>
      </c>
      <c r="C802" s="82" t="s">
        <v>1344</v>
      </c>
      <c r="D802" s="44" t="s">
        <v>496</v>
      </c>
      <c r="E802" s="34" t="s">
        <v>460</v>
      </c>
      <c r="F802" s="34" t="s">
        <v>161</v>
      </c>
      <c r="G802" s="13" t="s">
        <v>2787</v>
      </c>
      <c r="K802" s="151" t="s">
        <v>2796</v>
      </c>
      <c r="L802" s="78" t="e">
        <f t="shared" si="24"/>
        <v>#NAME?</v>
      </c>
      <c r="M802" s="78" t="e">
        <f t="shared" si="25"/>
        <v>#NAME?</v>
      </c>
      <c r="N802" s="86" t="s">
        <v>484</v>
      </c>
      <c r="O802" s="37"/>
      <c r="P802" s="81" t="s">
        <v>1219</v>
      </c>
    </row>
    <row r="803" spans="1:16" ht="12.75">
      <c r="A803" s="32" t="s">
        <v>44</v>
      </c>
      <c r="B803" s="33">
        <v>145650</v>
      </c>
      <c r="C803" s="82" t="s">
        <v>1344</v>
      </c>
      <c r="D803" s="34" t="s">
        <v>470</v>
      </c>
      <c r="E803" s="34" t="s">
        <v>460</v>
      </c>
      <c r="F803" s="34" t="s">
        <v>158</v>
      </c>
      <c r="G803" s="32" t="s">
        <v>159</v>
      </c>
      <c r="K803" s="151" t="s">
        <v>1199</v>
      </c>
      <c r="L803" s="78" t="e">
        <f t="shared" si="24"/>
        <v>#NAME?</v>
      </c>
      <c r="M803" s="78" t="e">
        <f t="shared" si="25"/>
        <v>#NAME?</v>
      </c>
      <c r="N803" s="86" t="s">
        <v>484</v>
      </c>
      <c r="O803" s="37"/>
      <c r="P803" s="81" t="s">
        <v>1213</v>
      </c>
    </row>
    <row r="804" spans="1:16" ht="12.75">
      <c r="A804" s="32" t="s">
        <v>44</v>
      </c>
      <c r="B804" s="33">
        <v>145650</v>
      </c>
      <c r="C804" s="82" t="s">
        <v>1344</v>
      </c>
      <c r="D804" s="44" t="s">
        <v>496</v>
      </c>
      <c r="E804" s="34" t="s">
        <v>460</v>
      </c>
      <c r="F804" s="34" t="s">
        <v>161</v>
      </c>
      <c r="G804" s="13" t="s">
        <v>160</v>
      </c>
      <c r="K804" s="151"/>
      <c r="L804" s="78" t="e">
        <f t="shared" si="24"/>
        <v>#NAME?</v>
      </c>
      <c r="M804" s="78" t="e">
        <f t="shared" si="25"/>
        <v>#NAME?</v>
      </c>
      <c r="N804" s="86" t="s">
        <v>484</v>
      </c>
      <c r="O804" s="37"/>
      <c r="P804" s="86" t="s">
        <v>1263</v>
      </c>
    </row>
    <row r="805" spans="1:16" ht="12.75">
      <c r="A805" s="32" t="s">
        <v>68</v>
      </c>
      <c r="B805" s="33">
        <v>145662.5</v>
      </c>
      <c r="C805" s="82" t="s">
        <v>1344</v>
      </c>
      <c r="D805" s="34" t="s">
        <v>470</v>
      </c>
      <c r="E805" s="34" t="s">
        <v>460</v>
      </c>
      <c r="F805" s="34" t="s">
        <v>98</v>
      </c>
      <c r="G805" s="32" t="s">
        <v>156</v>
      </c>
      <c r="K805" s="151"/>
      <c r="L805" s="78" t="e">
        <f t="shared" si="24"/>
        <v>#NAME?</v>
      </c>
      <c r="M805" s="78" t="e">
        <f t="shared" si="25"/>
        <v>#NAME?</v>
      </c>
      <c r="N805" s="86" t="s">
        <v>484</v>
      </c>
      <c r="P805" s="209" t="s">
        <v>1492</v>
      </c>
    </row>
    <row r="806" spans="1:16" ht="12.75">
      <c r="A806" s="32" t="s">
        <v>135</v>
      </c>
      <c r="B806" s="33">
        <v>145675</v>
      </c>
      <c r="C806" s="82" t="s">
        <v>1344</v>
      </c>
      <c r="D806" s="34" t="s">
        <v>470</v>
      </c>
      <c r="E806" s="34" t="s">
        <v>460</v>
      </c>
      <c r="F806" s="34" t="s">
        <v>98</v>
      </c>
      <c r="G806" s="32" t="s">
        <v>155</v>
      </c>
      <c r="K806" s="151"/>
      <c r="L806" s="78" t="e">
        <f t="shared" si="24"/>
        <v>#NAME?</v>
      </c>
      <c r="M806" s="78" t="e">
        <f t="shared" si="25"/>
        <v>#NAME?</v>
      </c>
      <c r="N806" s="86" t="s">
        <v>484</v>
      </c>
      <c r="O806" s="37"/>
      <c r="P806" s="209" t="s">
        <v>1492</v>
      </c>
    </row>
    <row r="807" spans="1:16" ht="12.75">
      <c r="A807" s="86" t="s">
        <v>135</v>
      </c>
      <c r="B807" s="22">
        <v>145675</v>
      </c>
      <c r="C807" s="82" t="s">
        <v>1344</v>
      </c>
      <c r="E807" s="87" t="s">
        <v>460</v>
      </c>
      <c r="F807" s="80" t="s">
        <v>98</v>
      </c>
      <c r="G807" s="79" t="s">
        <v>152</v>
      </c>
      <c r="H807" s="47" t="s">
        <v>829</v>
      </c>
      <c r="I807" s="43" t="s">
        <v>1630</v>
      </c>
      <c r="K807" s="151"/>
      <c r="L807" s="78" t="e">
        <f t="shared" si="24"/>
        <v>#NAME?</v>
      </c>
      <c r="M807" s="78" t="e">
        <f t="shared" si="25"/>
        <v>#NAME?</v>
      </c>
      <c r="N807" s="86" t="s">
        <v>484</v>
      </c>
      <c r="P807" s="209" t="s">
        <v>1492</v>
      </c>
    </row>
    <row r="808" spans="1:16" ht="12.75">
      <c r="A808" s="86" t="s">
        <v>7</v>
      </c>
      <c r="B808" s="211" t="s">
        <v>2821</v>
      </c>
      <c r="C808" s="82" t="s">
        <v>2822</v>
      </c>
      <c r="D808" s="155" t="s">
        <v>580</v>
      </c>
      <c r="E808" s="87" t="s">
        <v>460</v>
      </c>
      <c r="F808" s="80" t="s">
        <v>161</v>
      </c>
      <c r="G808" s="79" t="s">
        <v>2823</v>
      </c>
      <c r="H808" s="47"/>
      <c r="I808" s="43" t="s">
        <v>2824</v>
      </c>
      <c r="J808" s="159" t="s">
        <v>2825</v>
      </c>
      <c r="K808" s="151"/>
      <c r="L808" s="78">
        <v>964</v>
      </c>
      <c r="M808" s="78">
        <v>144</v>
      </c>
      <c r="N808" s="86" t="s">
        <v>484</v>
      </c>
      <c r="P808" s="209" t="s">
        <v>2830</v>
      </c>
    </row>
    <row r="809" spans="1:16" ht="12.75">
      <c r="A809" s="32" t="s">
        <v>7</v>
      </c>
      <c r="B809" s="33">
        <v>145687.5</v>
      </c>
      <c r="C809" s="82" t="s">
        <v>1344</v>
      </c>
      <c r="D809" s="34"/>
      <c r="E809" s="34" t="s">
        <v>460</v>
      </c>
      <c r="F809" s="34" t="s">
        <v>165</v>
      </c>
      <c r="G809" s="32" t="s">
        <v>164</v>
      </c>
      <c r="J809" s="26" t="s">
        <v>585</v>
      </c>
      <c r="K809" s="151" t="s">
        <v>1200</v>
      </c>
      <c r="L809" s="78" t="e">
        <f t="shared" si="24"/>
        <v>#NAME?</v>
      </c>
      <c r="M809" s="78" t="e">
        <f t="shared" si="25"/>
        <v>#NAME?</v>
      </c>
      <c r="N809" s="86" t="s">
        <v>484</v>
      </c>
      <c r="P809" s="81" t="s">
        <v>1262</v>
      </c>
    </row>
    <row r="810" spans="1:16" ht="12.75">
      <c r="A810" s="32" t="s">
        <v>136</v>
      </c>
      <c r="B810" s="33">
        <v>145712.5</v>
      </c>
      <c r="C810" s="82" t="s">
        <v>1344</v>
      </c>
      <c r="D810" s="44" t="s">
        <v>496</v>
      </c>
      <c r="E810" s="34" t="s">
        <v>460</v>
      </c>
      <c r="F810" s="34" t="s">
        <v>98</v>
      </c>
      <c r="G810" s="13" t="s">
        <v>151</v>
      </c>
      <c r="J810" s="26" t="s">
        <v>583</v>
      </c>
      <c r="K810" s="151" t="s">
        <v>1201</v>
      </c>
      <c r="L810" s="78" t="e">
        <f t="shared" si="24"/>
        <v>#NAME?</v>
      </c>
      <c r="M810" s="78" t="e">
        <f t="shared" si="25"/>
        <v>#NAME?</v>
      </c>
      <c r="N810" s="86" t="s">
        <v>484</v>
      </c>
      <c r="P810" s="86" t="s">
        <v>1115</v>
      </c>
    </row>
    <row r="811" spans="1:16" ht="12.75">
      <c r="A811" s="86" t="s">
        <v>136</v>
      </c>
      <c r="B811" s="22">
        <v>145712.5</v>
      </c>
      <c r="C811" s="82" t="s">
        <v>1344</v>
      </c>
      <c r="E811" s="87" t="s">
        <v>460</v>
      </c>
      <c r="F811" s="80" t="s">
        <v>161</v>
      </c>
      <c r="G811" s="79" t="s">
        <v>2153</v>
      </c>
      <c r="H811" s="47" t="s">
        <v>829</v>
      </c>
      <c r="I811" s="43" t="s">
        <v>2172</v>
      </c>
      <c r="K811" s="151" t="s">
        <v>1721</v>
      </c>
      <c r="L811" s="78" t="e">
        <f t="shared" si="24"/>
        <v>#NAME?</v>
      </c>
      <c r="M811" s="78" t="e">
        <f t="shared" si="25"/>
        <v>#NAME?</v>
      </c>
      <c r="N811" s="86" t="s">
        <v>484</v>
      </c>
      <c r="P811" s="209" t="s">
        <v>2832</v>
      </c>
    </row>
    <row r="812" spans="1:16" ht="12.75">
      <c r="A812" s="86" t="s">
        <v>145</v>
      </c>
      <c r="B812" s="22">
        <v>145725</v>
      </c>
      <c r="C812" s="82" t="s">
        <v>1344</v>
      </c>
      <c r="E812" s="87" t="s">
        <v>460</v>
      </c>
      <c r="F812" s="80" t="s">
        <v>98</v>
      </c>
      <c r="G812" s="79" t="s">
        <v>1370</v>
      </c>
      <c r="K812" s="151" t="s">
        <v>1372</v>
      </c>
      <c r="L812" s="78" t="e">
        <f t="shared" si="24"/>
        <v>#NAME?</v>
      </c>
      <c r="M812" s="78" t="e">
        <f t="shared" si="25"/>
        <v>#NAME?</v>
      </c>
      <c r="N812" s="86" t="s">
        <v>484</v>
      </c>
      <c r="P812" s="81" t="s">
        <v>1371</v>
      </c>
    </row>
    <row r="813" spans="1:16" ht="12.75">
      <c r="A813" s="32" t="s">
        <v>145</v>
      </c>
      <c r="B813" s="33">
        <v>145725</v>
      </c>
      <c r="C813" s="82" t="s">
        <v>1344</v>
      </c>
      <c r="D813" s="34" t="s">
        <v>470</v>
      </c>
      <c r="E813" s="34" t="s">
        <v>460</v>
      </c>
      <c r="F813" s="34" t="s">
        <v>158</v>
      </c>
      <c r="G813" s="32" t="s">
        <v>157</v>
      </c>
      <c r="H813" s="45"/>
      <c r="K813" s="151"/>
      <c r="L813" s="78" t="e">
        <f t="shared" si="24"/>
        <v>#NAME?</v>
      </c>
      <c r="M813" s="78" t="e">
        <f t="shared" si="25"/>
        <v>#NAME?</v>
      </c>
      <c r="N813" s="86" t="s">
        <v>484</v>
      </c>
      <c r="P813" s="86" t="s">
        <v>1213</v>
      </c>
    </row>
    <row r="814" spans="1:16" ht="12.75">
      <c r="A814" s="86" t="s">
        <v>142</v>
      </c>
      <c r="B814" s="22">
        <v>145737.5</v>
      </c>
      <c r="C814" s="82" t="s">
        <v>1344</v>
      </c>
      <c r="D814" s="42" t="s">
        <v>528</v>
      </c>
      <c r="E814" s="87" t="s">
        <v>460</v>
      </c>
      <c r="F814" s="80" t="s">
        <v>161</v>
      </c>
      <c r="G814" s="13" t="s">
        <v>1839</v>
      </c>
      <c r="K814" s="151" t="s">
        <v>1845</v>
      </c>
      <c r="L814" s="78" t="e">
        <f t="shared" si="24"/>
        <v>#NAME?</v>
      </c>
      <c r="M814" s="78" t="e">
        <f t="shared" si="25"/>
        <v>#NAME?</v>
      </c>
      <c r="N814" s="86" t="s">
        <v>484</v>
      </c>
      <c r="P814" s="81" t="s">
        <v>1838</v>
      </c>
    </row>
    <row r="815" spans="1:16" ht="12.75">
      <c r="A815" s="86" t="s">
        <v>143</v>
      </c>
      <c r="B815" s="22">
        <v>145750</v>
      </c>
      <c r="C815" s="82" t="s">
        <v>1344</v>
      </c>
      <c r="E815" s="87" t="s">
        <v>460</v>
      </c>
      <c r="F815" s="80" t="s">
        <v>98</v>
      </c>
      <c r="G815" s="79" t="s">
        <v>97</v>
      </c>
      <c r="H815" s="47" t="s">
        <v>829</v>
      </c>
      <c r="I815" s="43" t="s">
        <v>2308</v>
      </c>
      <c r="K815" s="151"/>
      <c r="L815" s="78" t="e">
        <f t="shared" si="24"/>
        <v>#NAME?</v>
      </c>
      <c r="M815" s="78" t="e">
        <f t="shared" si="25"/>
        <v>#NAME?</v>
      </c>
      <c r="N815" s="86" t="s">
        <v>484</v>
      </c>
      <c r="P815" s="81" t="s">
        <v>2309</v>
      </c>
    </row>
    <row r="816" spans="1:16" ht="12.75">
      <c r="A816" s="36" t="s">
        <v>153</v>
      </c>
      <c r="B816" s="28">
        <v>145775</v>
      </c>
      <c r="C816" s="82" t="s">
        <v>1344</v>
      </c>
      <c r="D816" s="29" t="s">
        <v>470</v>
      </c>
      <c r="E816" s="29" t="s">
        <v>460</v>
      </c>
      <c r="F816" s="29" t="s">
        <v>98</v>
      </c>
      <c r="G816" s="36" t="s">
        <v>97</v>
      </c>
      <c r="K816" s="151"/>
      <c r="L816" s="78" t="e">
        <f t="shared" si="24"/>
        <v>#NAME?</v>
      </c>
      <c r="M816" s="78" t="e">
        <f t="shared" si="25"/>
        <v>#NAME?</v>
      </c>
      <c r="N816" s="86" t="s">
        <v>484</v>
      </c>
      <c r="P816" s="81" t="s">
        <v>1261</v>
      </c>
    </row>
    <row r="817" spans="1:16" ht="12.75">
      <c r="A817" s="86" t="s">
        <v>30</v>
      </c>
      <c r="B817" s="22">
        <v>430025</v>
      </c>
      <c r="C817" s="31" t="s">
        <v>1</v>
      </c>
      <c r="D817" s="44" t="s">
        <v>496</v>
      </c>
      <c r="E817" s="87" t="s">
        <v>460</v>
      </c>
      <c r="F817" s="80" t="s">
        <v>161</v>
      </c>
      <c r="G817" s="13" t="s">
        <v>2802</v>
      </c>
      <c r="K817" s="151" t="s">
        <v>2803</v>
      </c>
      <c r="L817" s="78" t="e">
        <f t="shared" si="24"/>
        <v>#NAME?</v>
      </c>
      <c r="M817" s="78" t="e">
        <f t="shared" si="25"/>
        <v>#NAME?</v>
      </c>
      <c r="N817" s="86" t="s">
        <v>484</v>
      </c>
      <c r="P817" s="188" t="s">
        <v>1219</v>
      </c>
    </row>
    <row r="818" spans="1:16" ht="12.75">
      <c r="A818" s="45" t="s">
        <v>57</v>
      </c>
      <c r="B818" s="22">
        <v>430050</v>
      </c>
      <c r="C818" s="31" t="s">
        <v>1</v>
      </c>
      <c r="D818" s="31" t="s">
        <v>470</v>
      </c>
      <c r="E818" s="31" t="s">
        <v>460</v>
      </c>
      <c r="F818" s="34" t="s">
        <v>161</v>
      </c>
      <c r="G818" s="32" t="s">
        <v>163</v>
      </c>
      <c r="H818" s="45"/>
      <c r="K818" s="151"/>
      <c r="L818" s="78" t="e">
        <f t="shared" si="24"/>
        <v>#NAME?</v>
      </c>
      <c r="M818" s="78" t="e">
        <f t="shared" si="25"/>
        <v>#NAME?</v>
      </c>
      <c r="N818" s="86" t="s">
        <v>484</v>
      </c>
      <c r="P818" s="86" t="s">
        <v>1263</v>
      </c>
    </row>
    <row r="819" spans="1:16" ht="12.75">
      <c r="A819" s="86" t="s">
        <v>38</v>
      </c>
      <c r="B819" s="22">
        <v>430075</v>
      </c>
      <c r="C819" s="31" t="s">
        <v>1</v>
      </c>
      <c r="E819" s="87" t="s">
        <v>460</v>
      </c>
      <c r="F819" s="80" t="s">
        <v>98</v>
      </c>
      <c r="G819" s="79" t="s">
        <v>1394</v>
      </c>
      <c r="K819" s="151" t="s">
        <v>1395</v>
      </c>
      <c r="L819" s="78" t="e">
        <f t="shared" si="24"/>
        <v>#NAME?</v>
      </c>
      <c r="M819" s="78" t="e">
        <f t="shared" si="25"/>
        <v>#NAME?</v>
      </c>
      <c r="N819" s="86" t="s">
        <v>484</v>
      </c>
      <c r="P819" s="81" t="s">
        <v>1396</v>
      </c>
    </row>
    <row r="820" spans="1:16" ht="12.75">
      <c r="A820" s="45" t="s">
        <v>13</v>
      </c>
      <c r="B820" s="22">
        <v>430175</v>
      </c>
      <c r="C820" s="31" t="s">
        <v>1</v>
      </c>
      <c r="D820" s="31" t="s">
        <v>470</v>
      </c>
      <c r="E820" s="31" t="s">
        <v>460</v>
      </c>
      <c r="F820" s="34" t="s">
        <v>98</v>
      </c>
      <c r="G820" s="32" t="s">
        <v>152</v>
      </c>
      <c r="H820" s="47" t="s">
        <v>829</v>
      </c>
      <c r="I820" s="43" t="s">
        <v>1631</v>
      </c>
      <c r="K820" s="151"/>
      <c r="L820" s="78" t="e">
        <f t="shared" si="24"/>
        <v>#NAME?</v>
      </c>
      <c r="M820" s="78" t="e">
        <f t="shared" si="25"/>
        <v>#NAME?</v>
      </c>
      <c r="N820" s="86" t="s">
        <v>484</v>
      </c>
      <c r="P820" s="81" t="s">
        <v>1261</v>
      </c>
    </row>
    <row r="821" spans="1:16" ht="12.75">
      <c r="A821" s="86" t="s">
        <v>26</v>
      </c>
      <c r="B821" s="22">
        <v>430225</v>
      </c>
      <c r="C821" s="31" t="s">
        <v>1</v>
      </c>
      <c r="E821" s="87" t="s">
        <v>460</v>
      </c>
      <c r="F821" s="80" t="s">
        <v>98</v>
      </c>
      <c r="G821" s="79" t="s">
        <v>97</v>
      </c>
      <c r="H821" s="47" t="s">
        <v>829</v>
      </c>
      <c r="I821" s="96" t="s">
        <v>1747</v>
      </c>
      <c r="K821" s="151"/>
      <c r="L821" s="78" t="e">
        <f t="shared" si="24"/>
        <v>#NAME?</v>
      </c>
      <c r="M821" s="78" t="e">
        <f t="shared" si="25"/>
        <v>#NAME?</v>
      </c>
      <c r="N821" s="86" t="s">
        <v>484</v>
      </c>
      <c r="P821" s="209" t="s">
        <v>1492</v>
      </c>
    </row>
    <row r="822" spans="1:16" ht="12.75">
      <c r="A822" s="45" t="s">
        <v>26</v>
      </c>
      <c r="B822" s="22">
        <v>430225</v>
      </c>
      <c r="C822" s="31" t="s">
        <v>1</v>
      </c>
      <c r="D822" s="31" t="s">
        <v>470</v>
      </c>
      <c r="E822" s="31" t="s">
        <v>460</v>
      </c>
      <c r="F822" s="34" t="s">
        <v>161</v>
      </c>
      <c r="G822" s="32" t="s">
        <v>160</v>
      </c>
      <c r="J822" s="26" t="s">
        <v>585</v>
      </c>
      <c r="K822" s="151"/>
      <c r="L822" s="78" t="e">
        <f t="shared" si="24"/>
        <v>#NAME?</v>
      </c>
      <c r="M822" s="78" t="e">
        <f t="shared" si="25"/>
        <v>#NAME?</v>
      </c>
      <c r="N822" s="86" t="s">
        <v>484</v>
      </c>
      <c r="O822" s="37"/>
      <c r="P822" s="81" t="s">
        <v>1263</v>
      </c>
    </row>
    <row r="823" spans="1:16" ht="12.75">
      <c r="A823" s="86" t="s">
        <v>91</v>
      </c>
      <c r="B823" s="22">
        <v>430250</v>
      </c>
      <c r="C823" s="31" t="s">
        <v>53</v>
      </c>
      <c r="E823" s="87" t="s">
        <v>460</v>
      </c>
      <c r="F823" s="80" t="s">
        <v>98</v>
      </c>
      <c r="G823" s="79" t="s">
        <v>1947</v>
      </c>
      <c r="K823" s="151" t="s">
        <v>1970</v>
      </c>
      <c r="L823" s="78" t="e">
        <f t="shared" si="24"/>
        <v>#NAME?</v>
      </c>
      <c r="M823" s="78" t="e">
        <f t="shared" si="25"/>
        <v>#NAME?</v>
      </c>
      <c r="N823" s="86" t="s">
        <v>484</v>
      </c>
      <c r="P823" s="81" t="s">
        <v>1948</v>
      </c>
    </row>
    <row r="824" spans="1:16" ht="12.75">
      <c r="A824" s="86" t="s">
        <v>88</v>
      </c>
      <c r="B824" s="22">
        <v>430275</v>
      </c>
      <c r="C824" s="31" t="s">
        <v>1</v>
      </c>
      <c r="D824" s="42" t="s">
        <v>794</v>
      </c>
      <c r="E824" s="87" t="s">
        <v>460</v>
      </c>
      <c r="F824" s="80" t="s">
        <v>161</v>
      </c>
      <c r="G824" s="13" t="s">
        <v>2804</v>
      </c>
      <c r="K824" s="151" t="s">
        <v>2805</v>
      </c>
      <c r="L824" s="78" t="e">
        <f t="shared" si="24"/>
        <v>#NAME?</v>
      </c>
      <c r="M824" s="78" t="e">
        <f t="shared" si="25"/>
        <v>#NAME?</v>
      </c>
      <c r="N824" s="86" t="s">
        <v>484</v>
      </c>
      <c r="P824" s="81" t="s">
        <v>1219</v>
      </c>
    </row>
    <row r="825" spans="1:16" ht="12.75">
      <c r="A825" s="86" t="s">
        <v>83</v>
      </c>
      <c r="B825" s="22">
        <v>430300</v>
      </c>
      <c r="C825" s="31" t="s">
        <v>1</v>
      </c>
      <c r="D825" s="207" t="s">
        <v>605</v>
      </c>
      <c r="E825" s="87" t="s">
        <v>460</v>
      </c>
      <c r="F825" s="80" t="s">
        <v>98</v>
      </c>
      <c r="G825" s="79" t="s">
        <v>1995</v>
      </c>
      <c r="K825" s="151"/>
      <c r="L825" s="78" t="e">
        <f t="shared" si="24"/>
        <v>#NAME?</v>
      </c>
      <c r="M825" s="78" t="e">
        <f t="shared" si="25"/>
        <v>#NAME?</v>
      </c>
      <c r="N825" s="86" t="s">
        <v>484</v>
      </c>
      <c r="P825" s="209" t="s">
        <v>2837</v>
      </c>
    </row>
    <row r="826" spans="1:16" ht="12.75">
      <c r="A826" s="45" t="s">
        <v>91</v>
      </c>
      <c r="B826" s="22">
        <v>431850</v>
      </c>
      <c r="C826" s="31" t="s">
        <v>80</v>
      </c>
      <c r="D826" s="31" t="s">
        <v>470</v>
      </c>
      <c r="E826" s="31" t="s">
        <v>460</v>
      </c>
      <c r="F826" s="34" t="s">
        <v>98</v>
      </c>
      <c r="G826" s="32" t="s">
        <v>154</v>
      </c>
      <c r="H826" s="36"/>
      <c r="K826" s="151"/>
      <c r="L826" s="78" t="e">
        <f t="shared" si="24"/>
        <v>#NAME?</v>
      </c>
      <c r="M826" s="78" t="e">
        <f t="shared" si="25"/>
        <v>#NAME?</v>
      </c>
      <c r="N826" s="86" t="s">
        <v>484</v>
      </c>
      <c r="O826" s="37"/>
      <c r="P826" s="209" t="s">
        <v>1492</v>
      </c>
    </row>
    <row r="827" spans="1:16" ht="12.75">
      <c r="A827" s="221" t="s">
        <v>90</v>
      </c>
      <c r="B827" s="211" t="s">
        <v>2826</v>
      </c>
      <c r="C827" s="165" t="s">
        <v>2827</v>
      </c>
      <c r="D827" s="165" t="s">
        <v>580</v>
      </c>
      <c r="E827" s="165" t="s">
        <v>460</v>
      </c>
      <c r="F827" s="222" t="s">
        <v>161</v>
      </c>
      <c r="G827" s="103" t="s">
        <v>788</v>
      </c>
      <c r="H827" s="36"/>
      <c r="I827" s="156" t="s">
        <v>2172</v>
      </c>
      <c r="J827" s="159" t="s">
        <v>2825</v>
      </c>
      <c r="K827" s="151"/>
      <c r="L827" s="78">
        <v>968</v>
      </c>
      <c r="M827" s="78">
        <v>145</v>
      </c>
      <c r="N827" s="86" t="s">
        <v>484</v>
      </c>
      <c r="O827" s="37"/>
      <c r="P827" s="209" t="s">
        <v>2831</v>
      </c>
    </row>
    <row r="828" spans="1:16" ht="12.75">
      <c r="A828" s="221" t="s">
        <v>86</v>
      </c>
      <c r="B828" s="211" t="s">
        <v>2828</v>
      </c>
      <c r="C828" s="165" t="s">
        <v>2829</v>
      </c>
      <c r="D828" s="165" t="s">
        <v>580</v>
      </c>
      <c r="E828" s="165" t="s">
        <v>460</v>
      </c>
      <c r="F828" s="222" t="s">
        <v>161</v>
      </c>
      <c r="G828" s="103" t="s">
        <v>788</v>
      </c>
      <c r="H828" s="36"/>
      <c r="I828" s="156" t="s">
        <v>2824</v>
      </c>
      <c r="J828" s="159" t="s">
        <v>2825</v>
      </c>
      <c r="K828" s="151"/>
      <c r="L828" s="78">
        <v>968</v>
      </c>
      <c r="M828" s="78">
        <v>145</v>
      </c>
      <c r="N828" s="86" t="s">
        <v>484</v>
      </c>
      <c r="O828" s="37"/>
      <c r="P828" s="209" t="s">
        <v>2833</v>
      </c>
    </row>
    <row r="829" spans="1:16" ht="12.75">
      <c r="A829" s="221" t="s">
        <v>86</v>
      </c>
      <c r="B829" s="211" t="s">
        <v>2828</v>
      </c>
      <c r="C829" s="165" t="s">
        <v>2827</v>
      </c>
      <c r="D829" s="165" t="s">
        <v>580</v>
      </c>
      <c r="E829" s="165" t="s">
        <v>460</v>
      </c>
      <c r="F829" s="222" t="s">
        <v>161</v>
      </c>
      <c r="G829" s="103" t="s">
        <v>2153</v>
      </c>
      <c r="H829" s="36"/>
      <c r="I829" s="156" t="s">
        <v>2824</v>
      </c>
      <c r="J829" s="159" t="s">
        <v>2825</v>
      </c>
      <c r="K829" s="151"/>
      <c r="L829" s="78">
        <v>968</v>
      </c>
      <c r="M829" s="78">
        <v>145</v>
      </c>
      <c r="N829" s="86" t="s">
        <v>484</v>
      </c>
      <c r="O829" s="37"/>
      <c r="P829" s="209" t="s">
        <v>2833</v>
      </c>
    </row>
    <row r="830" spans="1:16" ht="12.75">
      <c r="A830" s="221" t="s">
        <v>115</v>
      </c>
      <c r="B830" s="211" t="s">
        <v>2840</v>
      </c>
      <c r="C830" s="165" t="s">
        <v>2841</v>
      </c>
      <c r="D830" s="165"/>
      <c r="E830" s="165" t="s">
        <v>460</v>
      </c>
      <c r="F830" s="222" t="s">
        <v>161</v>
      </c>
      <c r="G830" s="103" t="s">
        <v>2842</v>
      </c>
      <c r="H830" s="36"/>
      <c r="I830" s="156" t="s">
        <v>2843</v>
      </c>
      <c r="J830" s="159" t="s">
        <v>161</v>
      </c>
      <c r="K830" s="151"/>
      <c r="L830" s="78"/>
      <c r="M830" s="78"/>
      <c r="N830" s="86" t="s">
        <v>484</v>
      </c>
      <c r="O830" s="37"/>
      <c r="P830" s="209" t="s">
        <v>2844</v>
      </c>
    </row>
    <row r="831" spans="1:16" ht="12.75">
      <c r="A831" s="221" t="s">
        <v>987</v>
      </c>
      <c r="B831" s="211" t="s">
        <v>2845</v>
      </c>
      <c r="C831" s="165" t="s">
        <v>2846</v>
      </c>
      <c r="D831" s="165" t="s">
        <v>605</v>
      </c>
      <c r="E831" s="165" t="s">
        <v>2847</v>
      </c>
      <c r="F831" s="222" t="s">
        <v>161</v>
      </c>
      <c r="G831" s="103" t="s">
        <v>2804</v>
      </c>
      <c r="H831" s="36"/>
      <c r="I831" s="156" t="s">
        <v>2848</v>
      </c>
      <c r="J831" s="159" t="s">
        <v>161</v>
      </c>
      <c r="K831" s="151"/>
      <c r="L831" s="78"/>
      <c r="M831" s="78"/>
      <c r="N831" s="86" t="s">
        <v>484</v>
      </c>
      <c r="O831" s="37"/>
      <c r="P831" s="209" t="s">
        <v>2849</v>
      </c>
    </row>
    <row r="832" spans="1:16" ht="12.75">
      <c r="A832" s="86" t="s">
        <v>599</v>
      </c>
      <c r="B832" s="22">
        <v>144600</v>
      </c>
      <c r="C832" s="87" t="s">
        <v>553</v>
      </c>
      <c r="D832" s="207" t="s">
        <v>786</v>
      </c>
      <c r="E832" s="87" t="s">
        <v>459</v>
      </c>
      <c r="F832" s="80" t="s">
        <v>368</v>
      </c>
      <c r="G832" s="79" t="s">
        <v>1440</v>
      </c>
      <c r="H832" s="145" t="s">
        <v>830</v>
      </c>
      <c r="I832">
        <v>357990</v>
      </c>
      <c r="K832" s="151"/>
      <c r="L832" s="78" t="e">
        <f t="shared" si="24"/>
        <v>#NAME?</v>
      </c>
      <c r="M832" s="78" t="e">
        <f t="shared" si="25"/>
        <v>#NAME?</v>
      </c>
      <c r="N832" s="86" t="s">
        <v>486</v>
      </c>
      <c r="P832" s="81" t="s">
        <v>1441</v>
      </c>
    </row>
    <row r="833" spans="1:16" ht="12.75">
      <c r="A833" s="86" t="s">
        <v>599</v>
      </c>
      <c r="B833" s="22">
        <v>144625</v>
      </c>
      <c r="C833" s="87" t="s">
        <v>553</v>
      </c>
      <c r="D833" s="207" t="s">
        <v>512</v>
      </c>
      <c r="E833" s="87" t="s">
        <v>459</v>
      </c>
      <c r="F833" s="80" t="s">
        <v>62</v>
      </c>
      <c r="G833" s="79" t="s">
        <v>2326</v>
      </c>
      <c r="H833" s="145" t="s">
        <v>830</v>
      </c>
      <c r="I833" s="80" t="s">
        <v>2327</v>
      </c>
      <c r="K833" s="151" t="s">
        <v>2337</v>
      </c>
      <c r="L833" s="78" t="e">
        <f t="shared" si="24"/>
        <v>#NAME?</v>
      </c>
      <c r="M833" s="78" t="e">
        <f t="shared" si="25"/>
        <v>#NAME?</v>
      </c>
      <c r="N833" s="86" t="s">
        <v>486</v>
      </c>
      <c r="P833" s="209" t="s">
        <v>1492</v>
      </c>
    </row>
    <row r="834" spans="1:16" ht="12.75">
      <c r="A834" s="86" t="s">
        <v>599</v>
      </c>
      <c r="B834" s="22">
        <v>144675</v>
      </c>
      <c r="C834" s="87" t="s">
        <v>553</v>
      </c>
      <c r="E834" s="87" t="s">
        <v>459</v>
      </c>
      <c r="F834" s="80" t="s">
        <v>368</v>
      </c>
      <c r="G834" s="79" t="s">
        <v>374</v>
      </c>
      <c r="H834" s="145" t="s">
        <v>830</v>
      </c>
      <c r="I834" s="80" t="s">
        <v>1399</v>
      </c>
      <c r="K834" s="151" t="s">
        <v>1400</v>
      </c>
      <c r="L834" s="78" t="e">
        <f t="shared" si="24"/>
        <v>#NAME?</v>
      </c>
      <c r="M834" s="78" t="e">
        <f t="shared" si="25"/>
        <v>#NAME?</v>
      </c>
      <c r="N834" s="86" t="s">
        <v>486</v>
      </c>
      <c r="P834" s="81" t="s">
        <v>1403</v>
      </c>
    </row>
    <row r="835" spans="1:16" ht="12.75">
      <c r="A835" s="86"/>
      <c r="B835" s="211" t="s">
        <v>2855</v>
      </c>
      <c r="C835" s="87" t="s">
        <v>553</v>
      </c>
      <c r="E835" s="87" t="s">
        <v>459</v>
      </c>
      <c r="F835" s="80" t="s">
        <v>127</v>
      </c>
      <c r="G835" s="79" t="s">
        <v>2865</v>
      </c>
      <c r="H835" s="254" t="s">
        <v>2856</v>
      </c>
      <c r="I835" s="43" t="s">
        <v>2866</v>
      </c>
      <c r="J835" s="159" t="s">
        <v>757</v>
      </c>
      <c r="K835" s="151"/>
      <c r="L835" s="78"/>
      <c r="M835" s="78"/>
      <c r="N835" s="86" t="s">
        <v>486</v>
      </c>
      <c r="P835" s="81" t="s">
        <v>2867</v>
      </c>
    </row>
    <row r="836" spans="1:16" ht="12.75">
      <c r="A836" s="86"/>
      <c r="B836" s="211" t="s">
        <v>2861</v>
      </c>
      <c r="C836" s="87" t="s">
        <v>553</v>
      </c>
      <c r="E836" s="87" t="s">
        <v>459</v>
      </c>
      <c r="F836" s="80" t="s">
        <v>127</v>
      </c>
      <c r="G836" s="79" t="s">
        <v>757</v>
      </c>
      <c r="H836" s="254" t="s">
        <v>2856</v>
      </c>
      <c r="I836" s="43" t="s">
        <v>2868</v>
      </c>
      <c r="J836" s="159" t="s">
        <v>757</v>
      </c>
      <c r="K836" s="151"/>
      <c r="L836" s="253" t="s">
        <v>2869</v>
      </c>
      <c r="M836" s="78"/>
      <c r="N836" s="86" t="s">
        <v>486</v>
      </c>
      <c r="P836" s="81" t="s">
        <v>2868</v>
      </c>
    </row>
    <row r="837" spans="1:16" ht="12.75">
      <c r="A837" s="86" t="s">
        <v>599</v>
      </c>
      <c r="B837" s="22">
        <v>144950</v>
      </c>
      <c r="C837" s="87" t="s">
        <v>553</v>
      </c>
      <c r="E837" s="87" t="s">
        <v>459</v>
      </c>
      <c r="F837" s="80" t="s">
        <v>62</v>
      </c>
      <c r="G837" s="79" t="s">
        <v>2515</v>
      </c>
      <c r="H837" s="145" t="s">
        <v>830</v>
      </c>
      <c r="I837" s="80" t="s">
        <v>2529</v>
      </c>
      <c r="K837" s="151" t="s">
        <v>2513</v>
      </c>
      <c r="L837" s="78" t="e">
        <f t="shared" si="24"/>
        <v>#NAME?</v>
      </c>
      <c r="M837" s="78" t="e">
        <f t="shared" si="25"/>
        <v>#NAME?</v>
      </c>
      <c r="N837" s="86" t="s">
        <v>486</v>
      </c>
      <c r="P837" s="81" t="s">
        <v>2514</v>
      </c>
    </row>
    <row r="838" spans="1:16" ht="12.75">
      <c r="A838" s="86"/>
      <c r="B838" s="211" t="s">
        <v>2870</v>
      </c>
      <c r="C838" s="87" t="s">
        <v>553</v>
      </c>
      <c r="E838" s="87" t="s">
        <v>459</v>
      </c>
      <c r="F838" s="80" t="s">
        <v>127</v>
      </c>
      <c r="G838" s="79" t="s">
        <v>757</v>
      </c>
      <c r="H838" s="255" t="s">
        <v>2853</v>
      </c>
      <c r="I838" s="80" t="s">
        <v>2868</v>
      </c>
      <c r="J838" s="159" t="s">
        <v>2871</v>
      </c>
      <c r="K838" s="151"/>
      <c r="L838" s="78"/>
      <c r="M838" s="78"/>
      <c r="N838" s="86" t="s">
        <v>486</v>
      </c>
      <c r="P838" s="81" t="s">
        <v>2868</v>
      </c>
    </row>
    <row r="839" spans="1:16" ht="12.75">
      <c r="A839" s="86" t="s">
        <v>246</v>
      </c>
      <c r="B839" s="22">
        <v>145375</v>
      </c>
      <c r="C839" s="82" t="s">
        <v>1344</v>
      </c>
      <c r="D839" s="8" t="s">
        <v>495</v>
      </c>
      <c r="E839" s="24" t="s">
        <v>459</v>
      </c>
      <c r="F839" s="29" t="s">
        <v>62</v>
      </c>
      <c r="G839" s="13" t="s">
        <v>2731</v>
      </c>
      <c r="H839" s="46" t="s">
        <v>830</v>
      </c>
      <c r="I839" s="29">
        <v>238816</v>
      </c>
      <c r="K839" s="151" t="s">
        <v>2164</v>
      </c>
      <c r="L839" s="78" t="e">
        <f t="shared" si="24"/>
        <v>#NAME?</v>
      </c>
      <c r="M839" s="78" t="e">
        <f t="shared" si="25"/>
        <v>#NAME?</v>
      </c>
      <c r="N839" s="86" t="s">
        <v>486</v>
      </c>
      <c r="O839" s="37"/>
      <c r="P839" s="159" t="s">
        <v>1894</v>
      </c>
    </row>
    <row r="840" spans="1:16" ht="12.75">
      <c r="A840" s="86" t="s">
        <v>552</v>
      </c>
      <c r="B840" s="22">
        <v>145412.5</v>
      </c>
      <c r="C840" s="87" t="s">
        <v>553</v>
      </c>
      <c r="D840" s="207" t="s">
        <v>794</v>
      </c>
      <c r="E840" s="87" t="s">
        <v>459</v>
      </c>
      <c r="F840" s="80" t="s">
        <v>127</v>
      </c>
      <c r="G840" s="79" t="s">
        <v>2800</v>
      </c>
      <c r="J840" s="81" t="s">
        <v>2798</v>
      </c>
      <c r="K840" s="151" t="s">
        <v>2801</v>
      </c>
      <c r="L840" s="78" t="e">
        <f t="shared" si="24"/>
        <v>#NAME?</v>
      </c>
      <c r="M840" s="78" t="e">
        <f t="shared" si="25"/>
        <v>#NAME?</v>
      </c>
      <c r="N840" s="86" t="s">
        <v>486</v>
      </c>
      <c r="P840" s="81" t="s">
        <v>1219</v>
      </c>
    </row>
    <row r="841" spans="1:16" ht="12.75">
      <c r="A841" s="86" t="s">
        <v>552</v>
      </c>
      <c r="B841" s="22">
        <v>145437.5</v>
      </c>
      <c r="C841" s="87" t="s">
        <v>553</v>
      </c>
      <c r="D841" s="207" t="s">
        <v>595</v>
      </c>
      <c r="E841" s="87" t="s">
        <v>459</v>
      </c>
      <c r="F841" s="80" t="s">
        <v>127</v>
      </c>
      <c r="G841" s="79" t="s">
        <v>1877</v>
      </c>
      <c r="J841" s="81" t="s">
        <v>2798</v>
      </c>
      <c r="K841" s="151" t="s">
        <v>2799</v>
      </c>
      <c r="L841" s="78" t="e">
        <f t="shared" si="24"/>
        <v>#NAME?</v>
      </c>
      <c r="M841" s="78" t="e">
        <f t="shared" si="25"/>
        <v>#NAME?</v>
      </c>
      <c r="N841" s="86" t="s">
        <v>486</v>
      </c>
      <c r="P841" s="81" t="s">
        <v>1219</v>
      </c>
    </row>
    <row r="842" spans="1:16" ht="12.75">
      <c r="A842" s="86" t="s">
        <v>246</v>
      </c>
      <c r="B842" s="22">
        <v>145475</v>
      </c>
      <c r="C842" s="82" t="s">
        <v>1344</v>
      </c>
      <c r="D842" s="42" t="s">
        <v>510</v>
      </c>
      <c r="E842" s="87" t="s">
        <v>459</v>
      </c>
      <c r="F842" s="80" t="s">
        <v>62</v>
      </c>
      <c r="G842" s="13" t="s">
        <v>2551</v>
      </c>
      <c r="K842" s="151" t="s">
        <v>2553</v>
      </c>
      <c r="L842" s="78" t="e">
        <f t="shared" si="24"/>
        <v>#NAME?</v>
      </c>
      <c r="M842" s="78" t="e">
        <f t="shared" si="25"/>
        <v>#NAME?</v>
      </c>
      <c r="N842" s="86" t="s">
        <v>486</v>
      </c>
      <c r="P842" s="81" t="s">
        <v>2552</v>
      </c>
    </row>
    <row r="843" spans="1:16" ht="12.75">
      <c r="A843" s="32" t="s">
        <v>33</v>
      </c>
      <c r="B843" s="33">
        <v>145600</v>
      </c>
      <c r="C843" s="82" t="s">
        <v>1344</v>
      </c>
      <c r="D843" s="82" t="s">
        <v>612</v>
      </c>
      <c r="E843" s="34" t="s">
        <v>459</v>
      </c>
      <c r="F843" s="34" t="s">
        <v>129</v>
      </c>
      <c r="G843" s="79" t="s">
        <v>379</v>
      </c>
      <c r="H843" s="45"/>
      <c r="J843" s="37"/>
      <c r="K843" s="151" t="s">
        <v>872</v>
      </c>
      <c r="L843" s="78" t="e">
        <f t="shared" si="24"/>
        <v>#NAME?</v>
      </c>
      <c r="M843" s="78" t="e">
        <f t="shared" si="25"/>
        <v>#NAME?</v>
      </c>
      <c r="N843" s="86" t="s">
        <v>486</v>
      </c>
      <c r="O843" s="37"/>
      <c r="P843" s="209" t="s">
        <v>1492</v>
      </c>
    </row>
    <row r="844" spans="1:16" ht="12.75">
      <c r="A844" s="32" t="s">
        <v>33</v>
      </c>
      <c r="B844" s="33">
        <v>145600</v>
      </c>
      <c r="C844" s="82" t="s">
        <v>1344</v>
      </c>
      <c r="D844" s="42" t="s">
        <v>510</v>
      </c>
      <c r="E844" s="34" t="s">
        <v>459</v>
      </c>
      <c r="F844" s="34" t="s">
        <v>375</v>
      </c>
      <c r="G844" s="13" t="s">
        <v>2304</v>
      </c>
      <c r="H844" s="45"/>
      <c r="J844" s="37"/>
      <c r="K844" s="151" t="s">
        <v>2305</v>
      </c>
      <c r="L844" s="78" t="e">
        <f t="shared" si="24"/>
        <v>#NAME?</v>
      </c>
      <c r="M844" s="78" t="e">
        <f t="shared" si="25"/>
        <v>#NAME?</v>
      </c>
      <c r="N844" s="86" t="s">
        <v>486</v>
      </c>
      <c r="O844" s="37"/>
      <c r="P844" s="81" t="s">
        <v>1403</v>
      </c>
    </row>
    <row r="845" spans="1:16" ht="12.75">
      <c r="A845" s="32" t="s">
        <v>172</v>
      </c>
      <c r="B845" s="33">
        <v>145612.5</v>
      </c>
      <c r="C845" s="82" t="s">
        <v>1344</v>
      </c>
      <c r="D845" s="42" t="s">
        <v>510</v>
      </c>
      <c r="E845" s="34" t="s">
        <v>459</v>
      </c>
      <c r="F845" s="34" t="s">
        <v>62</v>
      </c>
      <c r="G845" s="13" t="s">
        <v>366</v>
      </c>
      <c r="H845" s="45"/>
      <c r="J845" s="37" t="s">
        <v>568</v>
      </c>
      <c r="K845" s="151" t="s">
        <v>2726</v>
      </c>
      <c r="L845" s="78" t="e">
        <f t="shared" si="24"/>
        <v>#NAME?</v>
      </c>
      <c r="M845" s="78" t="e">
        <f t="shared" si="25"/>
        <v>#NAME?</v>
      </c>
      <c r="N845" s="86" t="s">
        <v>486</v>
      </c>
      <c r="O845" s="37"/>
      <c r="P845" s="188" t="s">
        <v>2727</v>
      </c>
    </row>
    <row r="846" spans="1:16" ht="12.75">
      <c r="A846" s="45" t="s">
        <v>172</v>
      </c>
      <c r="B846" s="22">
        <v>145612.5</v>
      </c>
      <c r="C846" s="82" t="s">
        <v>1344</v>
      </c>
      <c r="D846" s="8" t="s">
        <v>495</v>
      </c>
      <c r="E846" s="31" t="s">
        <v>459</v>
      </c>
      <c r="F846" s="34" t="s">
        <v>375</v>
      </c>
      <c r="G846" s="13" t="s">
        <v>596</v>
      </c>
      <c r="K846" s="151" t="s">
        <v>1421</v>
      </c>
      <c r="L846" s="78" t="e">
        <f t="shared" si="24"/>
        <v>#NAME?</v>
      </c>
      <c r="M846" s="78" t="e">
        <f t="shared" si="25"/>
        <v>#NAME?</v>
      </c>
      <c r="N846" s="86" t="s">
        <v>486</v>
      </c>
      <c r="P846" s="86" t="s">
        <v>1410</v>
      </c>
    </row>
    <row r="847" spans="1:16" ht="12.75">
      <c r="A847" s="86" t="s">
        <v>29</v>
      </c>
      <c r="B847" s="22">
        <v>145625</v>
      </c>
      <c r="C847" s="82" t="s">
        <v>1344</v>
      </c>
      <c r="E847" s="31" t="s">
        <v>459</v>
      </c>
      <c r="F847" s="34" t="s">
        <v>127</v>
      </c>
      <c r="G847" s="79" t="s">
        <v>1681</v>
      </c>
      <c r="K847" s="151" t="s">
        <v>1688</v>
      </c>
      <c r="L847" s="78" t="e">
        <f t="shared" si="24"/>
        <v>#NAME?</v>
      </c>
      <c r="M847" s="78" t="e">
        <f t="shared" si="25"/>
        <v>#NAME?</v>
      </c>
      <c r="N847" s="86" t="s">
        <v>486</v>
      </c>
      <c r="P847" s="81" t="s">
        <v>1414</v>
      </c>
    </row>
    <row r="848" spans="1:16" ht="12.75">
      <c r="A848" s="86" t="s">
        <v>29</v>
      </c>
      <c r="B848" s="22">
        <v>145625</v>
      </c>
      <c r="C848" s="82" t="s">
        <v>1344</v>
      </c>
      <c r="D848" s="42" t="s">
        <v>495</v>
      </c>
      <c r="E848" s="87" t="s">
        <v>459</v>
      </c>
      <c r="F848" s="80" t="s">
        <v>368</v>
      </c>
      <c r="G848" s="13" t="s">
        <v>2687</v>
      </c>
      <c r="K848" s="151" t="s">
        <v>2688</v>
      </c>
      <c r="L848" s="78" t="e">
        <f aca="true" t="shared" si="26" ref="L848:L911">KmHomeLoc2DxLoc(PontiHomeLoc,K848)</f>
        <v>#NAME?</v>
      </c>
      <c r="M848" s="78" t="e">
        <f aca="true" t="shared" si="27" ref="M848:M911">BearingHomeLoc2DxLoc(PontiHomeLoc,K848)</f>
        <v>#NAME?</v>
      </c>
      <c r="N848" s="86" t="s">
        <v>486</v>
      </c>
      <c r="P848" s="81" t="s">
        <v>2690</v>
      </c>
    </row>
    <row r="849" spans="1:16" ht="12.75">
      <c r="A849" s="32" t="s">
        <v>29</v>
      </c>
      <c r="B849" s="33">
        <v>145625</v>
      </c>
      <c r="C849" s="82" t="s">
        <v>1344</v>
      </c>
      <c r="D849" s="34" t="s">
        <v>470</v>
      </c>
      <c r="E849" s="34" t="s">
        <v>459</v>
      </c>
      <c r="F849" s="34" t="s">
        <v>375</v>
      </c>
      <c r="G849" s="32" t="s">
        <v>374</v>
      </c>
      <c r="J849" s="37"/>
      <c r="K849" s="151"/>
      <c r="L849" s="78" t="e">
        <f t="shared" si="26"/>
        <v>#NAME?</v>
      </c>
      <c r="M849" s="78" t="e">
        <f t="shared" si="27"/>
        <v>#NAME?</v>
      </c>
      <c r="N849" s="86" t="s">
        <v>486</v>
      </c>
      <c r="P849" s="209" t="s">
        <v>1492</v>
      </c>
    </row>
    <row r="850" spans="1:16" ht="12.75">
      <c r="A850" s="86" t="s">
        <v>141</v>
      </c>
      <c r="B850" s="22">
        <v>145637.5</v>
      </c>
      <c r="C850" s="82" t="s">
        <v>1344</v>
      </c>
      <c r="D850" s="8" t="s">
        <v>495</v>
      </c>
      <c r="E850" s="87" t="s">
        <v>459</v>
      </c>
      <c r="F850" s="80" t="s">
        <v>363</v>
      </c>
      <c r="G850" s="13" t="s">
        <v>1552</v>
      </c>
      <c r="K850" s="151" t="s">
        <v>1553</v>
      </c>
      <c r="L850" s="78" t="e">
        <f t="shared" si="26"/>
        <v>#NAME?</v>
      </c>
      <c r="M850" s="78" t="e">
        <f t="shared" si="27"/>
        <v>#NAME?</v>
      </c>
      <c r="N850" s="86" t="s">
        <v>486</v>
      </c>
      <c r="P850" s="81" t="s">
        <v>1406</v>
      </c>
    </row>
    <row r="851" spans="1:16" ht="12.75">
      <c r="A851" s="86" t="s">
        <v>141</v>
      </c>
      <c r="B851" s="22">
        <v>145637.5</v>
      </c>
      <c r="C851" s="82" t="s">
        <v>1344</v>
      </c>
      <c r="E851" s="87" t="s">
        <v>459</v>
      </c>
      <c r="F851" s="80" t="s">
        <v>368</v>
      </c>
      <c r="G851" s="79" t="s">
        <v>370</v>
      </c>
      <c r="H851" s="47" t="s">
        <v>829</v>
      </c>
      <c r="I851" s="43" t="s">
        <v>1333</v>
      </c>
      <c r="K851" s="151" t="s">
        <v>2281</v>
      </c>
      <c r="L851" s="78" t="e">
        <f t="shared" si="26"/>
        <v>#NAME?</v>
      </c>
      <c r="M851" s="78" t="e">
        <f t="shared" si="27"/>
        <v>#NAME?</v>
      </c>
      <c r="N851" s="86" t="s">
        <v>486</v>
      </c>
      <c r="P851" s="81" t="s">
        <v>1391</v>
      </c>
    </row>
    <row r="852" spans="1:16" ht="12.75">
      <c r="A852" s="32" t="s">
        <v>141</v>
      </c>
      <c r="B852" s="33">
        <v>145637.5</v>
      </c>
      <c r="C852" s="82" t="s">
        <v>1344</v>
      </c>
      <c r="D852" s="34" t="s">
        <v>470</v>
      </c>
      <c r="E852" s="34" t="s">
        <v>459</v>
      </c>
      <c r="F852" s="34" t="s">
        <v>129</v>
      </c>
      <c r="G852" s="32" t="s">
        <v>128</v>
      </c>
      <c r="H852" s="46" t="s">
        <v>830</v>
      </c>
      <c r="I852" s="29">
        <v>167332</v>
      </c>
      <c r="J852" s="37"/>
      <c r="K852" s="151" t="s">
        <v>871</v>
      </c>
      <c r="L852" s="78" t="e">
        <f t="shared" si="26"/>
        <v>#NAME?</v>
      </c>
      <c r="M852" s="78" t="e">
        <f t="shared" si="27"/>
        <v>#NAME?</v>
      </c>
      <c r="N852" s="86" t="s">
        <v>486</v>
      </c>
      <c r="O852" s="37"/>
      <c r="P852" s="209" t="s">
        <v>1492</v>
      </c>
    </row>
    <row r="853" spans="1:16" ht="12.75">
      <c r="A853" s="32" t="s">
        <v>44</v>
      </c>
      <c r="B853" s="33">
        <v>145650</v>
      </c>
      <c r="C853" s="82" t="s">
        <v>1344</v>
      </c>
      <c r="D853" s="34" t="s">
        <v>470</v>
      </c>
      <c r="E853" s="34" t="s">
        <v>459</v>
      </c>
      <c r="F853" s="34" t="s">
        <v>468</v>
      </c>
      <c r="G853" s="32" t="s">
        <v>380</v>
      </c>
      <c r="J853" s="37"/>
      <c r="K853" s="151"/>
      <c r="L853" s="78" t="e">
        <f t="shared" si="26"/>
        <v>#NAME?</v>
      </c>
      <c r="M853" s="78" t="e">
        <f t="shared" si="27"/>
        <v>#NAME?</v>
      </c>
      <c r="N853" s="86" t="s">
        <v>486</v>
      </c>
      <c r="O853" s="37"/>
      <c r="P853" s="209" t="s">
        <v>1492</v>
      </c>
    </row>
    <row r="854" spans="1:16" ht="12.75">
      <c r="A854" s="86" t="s">
        <v>44</v>
      </c>
      <c r="B854" s="22">
        <v>145650</v>
      </c>
      <c r="C854" s="82" t="s">
        <v>1344</v>
      </c>
      <c r="E854" s="87" t="s">
        <v>459</v>
      </c>
      <c r="F854" s="80" t="s">
        <v>127</v>
      </c>
      <c r="G854" s="79" t="s">
        <v>1877</v>
      </c>
      <c r="K854" s="151" t="s">
        <v>1878</v>
      </c>
      <c r="L854" s="78" t="e">
        <f t="shared" si="26"/>
        <v>#NAME?</v>
      </c>
      <c r="M854" s="78" t="e">
        <f t="shared" si="27"/>
        <v>#NAME?</v>
      </c>
      <c r="N854" s="86" t="s">
        <v>486</v>
      </c>
      <c r="P854" s="209" t="s">
        <v>1492</v>
      </c>
    </row>
    <row r="855" spans="1:16" ht="12.75">
      <c r="A855" s="86" t="s">
        <v>44</v>
      </c>
      <c r="B855" s="22">
        <v>145650</v>
      </c>
      <c r="C855" s="82" t="s">
        <v>1344</v>
      </c>
      <c r="E855" s="87" t="s">
        <v>459</v>
      </c>
      <c r="F855" s="80" t="s">
        <v>375</v>
      </c>
      <c r="G855" s="79" t="s">
        <v>2532</v>
      </c>
      <c r="K855" s="151" t="s">
        <v>2534</v>
      </c>
      <c r="L855" s="78" t="e">
        <f t="shared" si="26"/>
        <v>#NAME?</v>
      </c>
      <c r="M855" s="78" t="e">
        <f t="shared" si="27"/>
        <v>#NAME?</v>
      </c>
      <c r="N855" s="86" t="s">
        <v>486</v>
      </c>
      <c r="P855" s="81" t="s">
        <v>2533</v>
      </c>
    </row>
    <row r="856" spans="1:16" ht="12.75">
      <c r="A856" s="86" t="s">
        <v>68</v>
      </c>
      <c r="B856" s="22">
        <v>145662.5</v>
      </c>
      <c r="C856" s="82" t="s">
        <v>1344</v>
      </c>
      <c r="E856" s="87" t="s">
        <v>459</v>
      </c>
      <c r="F856" s="80" t="s">
        <v>62</v>
      </c>
      <c r="G856" s="79" t="s">
        <v>2515</v>
      </c>
      <c r="H856" s="145" t="s">
        <v>830</v>
      </c>
      <c r="I856" s="80" t="s">
        <v>2528</v>
      </c>
      <c r="K856" s="151" t="s">
        <v>2513</v>
      </c>
      <c r="L856" s="78" t="e">
        <f t="shared" si="26"/>
        <v>#NAME?</v>
      </c>
      <c r="M856" s="78" t="e">
        <f t="shared" si="27"/>
        <v>#NAME?</v>
      </c>
      <c r="N856" s="86" t="s">
        <v>486</v>
      </c>
      <c r="P856" s="81" t="s">
        <v>2514</v>
      </c>
    </row>
    <row r="857" spans="1:16" ht="12.75">
      <c r="A857" s="32" t="s">
        <v>68</v>
      </c>
      <c r="B857" s="33">
        <v>145662.5</v>
      </c>
      <c r="C857" s="82" t="s">
        <v>1344</v>
      </c>
      <c r="D857" s="222" t="s">
        <v>789</v>
      </c>
      <c r="E857" s="34" t="s">
        <v>459</v>
      </c>
      <c r="F857" s="34" t="s">
        <v>127</v>
      </c>
      <c r="G857" s="103" t="s">
        <v>2835</v>
      </c>
      <c r="J857" s="37"/>
      <c r="K857" s="151" t="s">
        <v>873</v>
      </c>
      <c r="L857" s="78" t="e">
        <f t="shared" si="26"/>
        <v>#NAME?</v>
      </c>
      <c r="M857" s="78" t="e">
        <f t="shared" si="27"/>
        <v>#NAME?</v>
      </c>
      <c r="N857" s="86" t="s">
        <v>486</v>
      </c>
      <c r="O857" s="37"/>
      <c r="P857" s="209" t="s">
        <v>1414</v>
      </c>
    </row>
    <row r="858" spans="1:16" ht="12.75">
      <c r="A858" s="86" t="s">
        <v>68</v>
      </c>
      <c r="B858" s="22">
        <v>145662.5</v>
      </c>
      <c r="C858" s="82" t="s">
        <v>1344</v>
      </c>
      <c r="D858" s="207" t="s">
        <v>789</v>
      </c>
      <c r="E858" s="87" t="s">
        <v>459</v>
      </c>
      <c r="F858" s="80" t="s">
        <v>368</v>
      </c>
      <c r="G858" s="79" t="s">
        <v>371</v>
      </c>
      <c r="H858" s="47" t="s">
        <v>829</v>
      </c>
      <c r="I858" s="43" t="s">
        <v>1315</v>
      </c>
      <c r="K858" s="151" t="s">
        <v>2161</v>
      </c>
      <c r="L858" s="78" t="e">
        <f t="shared" si="26"/>
        <v>#NAME?</v>
      </c>
      <c r="M858" s="78" t="e">
        <f t="shared" si="27"/>
        <v>#NAME?</v>
      </c>
      <c r="N858" s="86" t="s">
        <v>486</v>
      </c>
      <c r="P858" s="209" t="s">
        <v>1115</v>
      </c>
    </row>
    <row r="859" spans="1:16" ht="12.75">
      <c r="A859" s="86" t="s">
        <v>135</v>
      </c>
      <c r="B859" s="22">
        <v>145675</v>
      </c>
      <c r="C859" s="82" t="s">
        <v>1344</v>
      </c>
      <c r="D859" s="207" t="s">
        <v>605</v>
      </c>
      <c r="E859" s="31" t="s">
        <v>459</v>
      </c>
      <c r="F859" s="34" t="s">
        <v>127</v>
      </c>
      <c r="G859" s="79" t="s">
        <v>1682</v>
      </c>
      <c r="K859" s="151" t="s">
        <v>2162</v>
      </c>
      <c r="L859" s="78" t="e">
        <f t="shared" si="26"/>
        <v>#NAME?</v>
      </c>
      <c r="M859" s="78" t="e">
        <f t="shared" si="27"/>
        <v>#NAME?</v>
      </c>
      <c r="N859" s="86" t="s">
        <v>486</v>
      </c>
      <c r="P859" s="81" t="s">
        <v>1414</v>
      </c>
    </row>
    <row r="860" spans="1:16" ht="12.75">
      <c r="A860" s="86" t="s">
        <v>135</v>
      </c>
      <c r="B860" s="22">
        <v>145675</v>
      </c>
      <c r="C860" s="82" t="s">
        <v>1344</v>
      </c>
      <c r="E860" s="87" t="s">
        <v>459</v>
      </c>
      <c r="F860" s="80" t="s">
        <v>127</v>
      </c>
      <c r="G860" s="79" t="s">
        <v>1413</v>
      </c>
      <c r="K860" s="151" t="s">
        <v>1430</v>
      </c>
      <c r="L860" s="78" t="e">
        <f t="shared" si="26"/>
        <v>#NAME?</v>
      </c>
      <c r="M860" s="78" t="e">
        <f t="shared" si="27"/>
        <v>#NAME?</v>
      </c>
      <c r="N860" s="86" t="s">
        <v>486</v>
      </c>
      <c r="P860" s="81" t="s">
        <v>1414</v>
      </c>
    </row>
    <row r="861" spans="1:16" ht="12.75">
      <c r="A861" s="32" t="s">
        <v>135</v>
      </c>
      <c r="B861" s="33">
        <v>145675</v>
      </c>
      <c r="C861" s="82" t="s">
        <v>1344</v>
      </c>
      <c r="D861" s="34" t="s">
        <v>470</v>
      </c>
      <c r="E861" s="34" t="s">
        <v>459</v>
      </c>
      <c r="F861" s="34" t="s">
        <v>467</v>
      </c>
      <c r="G861" s="32" t="s">
        <v>381</v>
      </c>
      <c r="J861" s="37"/>
      <c r="K861" s="151" t="s">
        <v>870</v>
      </c>
      <c r="L861" s="78" t="e">
        <f t="shared" si="26"/>
        <v>#NAME?</v>
      </c>
      <c r="M861" s="78" t="e">
        <f t="shared" si="27"/>
        <v>#NAME?</v>
      </c>
      <c r="N861" s="86" t="s">
        <v>486</v>
      </c>
      <c r="O861" s="37"/>
      <c r="P861" s="209" t="s">
        <v>1492</v>
      </c>
    </row>
    <row r="862" spans="1:16" ht="12.75">
      <c r="A862" s="36" t="s">
        <v>7</v>
      </c>
      <c r="B862" s="28">
        <v>145687.5</v>
      </c>
      <c r="C862" s="82" t="s">
        <v>1344</v>
      </c>
      <c r="D862" s="29" t="s">
        <v>470</v>
      </c>
      <c r="E862" s="29" t="s">
        <v>459</v>
      </c>
      <c r="F862" s="29" t="s">
        <v>363</v>
      </c>
      <c r="G862" s="36" t="s">
        <v>365</v>
      </c>
      <c r="J862" s="37"/>
      <c r="K862" s="151"/>
      <c r="L862" s="78" t="e">
        <f t="shared" si="26"/>
        <v>#NAME?</v>
      </c>
      <c r="M862" s="78" t="e">
        <f t="shared" si="27"/>
        <v>#NAME?</v>
      </c>
      <c r="N862" s="86" t="s">
        <v>486</v>
      </c>
      <c r="O862" s="37"/>
      <c r="P862" s="209" t="s">
        <v>1492</v>
      </c>
    </row>
    <row r="863" spans="1:16" ht="12.75">
      <c r="A863" s="86" t="s">
        <v>7</v>
      </c>
      <c r="B863" s="22">
        <v>145687.5</v>
      </c>
      <c r="C863" s="82" t="s">
        <v>1344</v>
      </c>
      <c r="E863" s="87" t="s">
        <v>459</v>
      </c>
      <c r="F863" s="80" t="s">
        <v>468</v>
      </c>
      <c r="G863" s="79" t="s">
        <v>1434</v>
      </c>
      <c r="K863" s="151" t="s">
        <v>1435</v>
      </c>
      <c r="L863" s="78" t="e">
        <f t="shared" si="26"/>
        <v>#NAME?</v>
      </c>
      <c r="M863" s="78" t="e">
        <f t="shared" si="27"/>
        <v>#NAME?</v>
      </c>
      <c r="N863" s="86" t="s">
        <v>486</v>
      </c>
      <c r="P863" s="81" t="s">
        <v>1436</v>
      </c>
    </row>
    <row r="864" spans="1:16" ht="12.75">
      <c r="A864" s="32" t="s">
        <v>60</v>
      </c>
      <c r="B864" s="33">
        <v>145700</v>
      </c>
      <c r="C864" s="82" t="s">
        <v>1344</v>
      </c>
      <c r="D864" s="34" t="s">
        <v>470</v>
      </c>
      <c r="E864" s="34" t="s">
        <v>459</v>
      </c>
      <c r="F864" s="34" t="s">
        <v>62</v>
      </c>
      <c r="G864" s="32" t="s">
        <v>61</v>
      </c>
      <c r="H864" s="36"/>
      <c r="K864" s="151"/>
      <c r="L864" s="78" t="e">
        <f t="shared" si="26"/>
        <v>#NAME?</v>
      </c>
      <c r="M864" s="78" t="e">
        <f t="shared" si="27"/>
        <v>#NAME?</v>
      </c>
      <c r="N864" s="86" t="s">
        <v>486</v>
      </c>
      <c r="P864" s="209" t="s">
        <v>1492</v>
      </c>
    </row>
    <row r="865" spans="1:16" ht="12.75">
      <c r="A865" s="32" t="s">
        <v>60</v>
      </c>
      <c r="B865" s="33">
        <v>145700</v>
      </c>
      <c r="C865" s="82" t="s">
        <v>1344</v>
      </c>
      <c r="D865" s="34" t="s">
        <v>470</v>
      </c>
      <c r="E865" s="34" t="s">
        <v>459</v>
      </c>
      <c r="F865" s="34" t="s">
        <v>368</v>
      </c>
      <c r="G865" s="32" t="s">
        <v>371</v>
      </c>
      <c r="J865" s="37"/>
      <c r="K865" s="151" t="s">
        <v>2161</v>
      </c>
      <c r="L865" s="78" t="e">
        <f t="shared" si="26"/>
        <v>#NAME?</v>
      </c>
      <c r="M865" s="78" t="e">
        <f t="shared" si="27"/>
        <v>#NAME?</v>
      </c>
      <c r="N865" s="86" t="s">
        <v>486</v>
      </c>
      <c r="O865" s="37"/>
      <c r="P865" s="209" t="s">
        <v>1492</v>
      </c>
    </row>
    <row r="866" spans="1:16" ht="12.75">
      <c r="A866" s="32" t="s">
        <v>136</v>
      </c>
      <c r="B866" s="33">
        <v>145712.5</v>
      </c>
      <c r="C866" s="82" t="s">
        <v>1344</v>
      </c>
      <c r="D866" s="34" t="s">
        <v>470</v>
      </c>
      <c r="E866" s="34" t="s">
        <v>459</v>
      </c>
      <c r="F866" s="34" t="s">
        <v>363</v>
      </c>
      <c r="G866" s="32" t="s">
        <v>364</v>
      </c>
      <c r="J866" s="37"/>
      <c r="K866" s="151"/>
      <c r="L866" s="78" t="e">
        <f t="shared" si="26"/>
        <v>#NAME?</v>
      </c>
      <c r="M866" s="78" t="e">
        <f t="shared" si="27"/>
        <v>#NAME?</v>
      </c>
      <c r="N866" s="86" t="s">
        <v>486</v>
      </c>
      <c r="P866" s="209" t="s">
        <v>1492</v>
      </c>
    </row>
    <row r="867" spans="1:16" ht="12.75">
      <c r="A867" s="86" t="s">
        <v>145</v>
      </c>
      <c r="B867" s="22">
        <v>145725</v>
      </c>
      <c r="C867" s="82" t="s">
        <v>1344</v>
      </c>
      <c r="D867" s="42" t="s">
        <v>495</v>
      </c>
      <c r="E867" s="87" t="s">
        <v>459</v>
      </c>
      <c r="F867" s="80" t="s">
        <v>62</v>
      </c>
      <c r="G867" s="13" t="s">
        <v>785</v>
      </c>
      <c r="K867" s="151" t="s">
        <v>2729</v>
      </c>
      <c r="L867" s="78" t="e">
        <f t="shared" si="26"/>
        <v>#NAME?</v>
      </c>
      <c r="M867" s="78" t="e">
        <f t="shared" si="27"/>
        <v>#NAME?</v>
      </c>
      <c r="N867" s="86" t="s">
        <v>486</v>
      </c>
      <c r="P867" s="81" t="s">
        <v>2727</v>
      </c>
    </row>
    <row r="868" spans="1:16" ht="12.75">
      <c r="A868" s="32" t="s">
        <v>145</v>
      </c>
      <c r="B868" s="33">
        <v>145725</v>
      </c>
      <c r="C868" s="82" t="s">
        <v>1344</v>
      </c>
      <c r="D868" s="34" t="s">
        <v>470</v>
      </c>
      <c r="E868" s="34" t="s">
        <v>459</v>
      </c>
      <c r="F868" s="34" t="s">
        <v>375</v>
      </c>
      <c r="G868" s="32" t="s">
        <v>376</v>
      </c>
      <c r="J868" s="37"/>
      <c r="K868" s="151"/>
      <c r="L868" s="78" t="e">
        <f t="shared" si="26"/>
        <v>#NAME?</v>
      </c>
      <c r="M868" s="78" t="e">
        <f t="shared" si="27"/>
        <v>#NAME?</v>
      </c>
      <c r="N868" s="86" t="s">
        <v>486</v>
      </c>
      <c r="P868" s="209" t="s">
        <v>1492</v>
      </c>
    </row>
    <row r="869" spans="1:16" ht="12.75">
      <c r="A869" s="192" t="s">
        <v>142</v>
      </c>
      <c r="B869" s="22">
        <v>145737.5</v>
      </c>
      <c r="C869" s="82" t="s">
        <v>1344</v>
      </c>
      <c r="D869" s="42" t="s">
        <v>510</v>
      </c>
      <c r="E869" s="87" t="s">
        <v>459</v>
      </c>
      <c r="F869" s="80" t="s">
        <v>62</v>
      </c>
      <c r="G869" s="79" t="s">
        <v>1694</v>
      </c>
      <c r="K869" s="151" t="s">
        <v>1727</v>
      </c>
      <c r="L869" s="78" t="e">
        <f t="shared" si="26"/>
        <v>#NAME?</v>
      </c>
      <c r="M869" s="78" t="e">
        <f t="shared" si="27"/>
        <v>#NAME?</v>
      </c>
      <c r="N869" s="86" t="s">
        <v>486</v>
      </c>
      <c r="P869" s="210" t="s">
        <v>1492</v>
      </c>
    </row>
    <row r="870" spans="1:16" ht="12.75">
      <c r="A870" s="32" t="s">
        <v>142</v>
      </c>
      <c r="B870" s="33">
        <v>145737.5</v>
      </c>
      <c r="C870" s="82" t="s">
        <v>1344</v>
      </c>
      <c r="D870" s="205" t="s">
        <v>595</v>
      </c>
      <c r="E870" s="34" t="s">
        <v>459</v>
      </c>
      <c r="F870" s="34" t="s">
        <v>467</v>
      </c>
      <c r="G870" s="79" t="s">
        <v>2660</v>
      </c>
      <c r="H870" s="46" t="s">
        <v>830</v>
      </c>
      <c r="I870" s="29">
        <v>316016</v>
      </c>
      <c r="J870" s="37"/>
      <c r="K870" s="151" t="s">
        <v>869</v>
      </c>
      <c r="L870" s="78" t="e">
        <f t="shared" si="26"/>
        <v>#NAME?</v>
      </c>
      <c r="M870" s="78" t="e">
        <f t="shared" si="27"/>
        <v>#NAME?</v>
      </c>
      <c r="N870" s="86" t="s">
        <v>486</v>
      </c>
      <c r="P870" s="188" t="s">
        <v>2661</v>
      </c>
    </row>
    <row r="871" spans="1:16" ht="12.75">
      <c r="A871" s="32" t="s">
        <v>143</v>
      </c>
      <c r="B871" s="33">
        <v>145750</v>
      </c>
      <c r="C871" s="82" t="s">
        <v>1344</v>
      </c>
      <c r="D871" s="179" t="s">
        <v>495</v>
      </c>
      <c r="E871" s="34" t="s">
        <v>459</v>
      </c>
      <c r="F871" s="34" t="s">
        <v>363</v>
      </c>
      <c r="G871" s="13" t="s">
        <v>362</v>
      </c>
      <c r="H871" s="45"/>
      <c r="J871" s="37"/>
      <c r="K871" s="151" t="s">
        <v>2698</v>
      </c>
      <c r="L871" s="78" t="e">
        <f t="shared" si="26"/>
        <v>#NAME?</v>
      </c>
      <c r="M871" s="78" t="e">
        <f t="shared" si="27"/>
        <v>#NAME?</v>
      </c>
      <c r="N871" s="86" t="s">
        <v>486</v>
      </c>
      <c r="P871" s="188" t="s">
        <v>2703</v>
      </c>
    </row>
    <row r="872" spans="1:16" ht="12.75">
      <c r="A872" s="36" t="s">
        <v>143</v>
      </c>
      <c r="B872" s="28">
        <v>145750</v>
      </c>
      <c r="C872" s="82" t="s">
        <v>1344</v>
      </c>
      <c r="D872" s="80" t="s">
        <v>612</v>
      </c>
      <c r="E872" s="29" t="s">
        <v>459</v>
      </c>
      <c r="F872" s="29" t="s">
        <v>127</v>
      </c>
      <c r="G872" s="36" t="s">
        <v>367</v>
      </c>
      <c r="J872" s="37"/>
      <c r="K872" s="151"/>
      <c r="L872" s="78" t="e">
        <f t="shared" si="26"/>
        <v>#NAME?</v>
      </c>
      <c r="M872" s="78" t="e">
        <f t="shared" si="27"/>
        <v>#NAME?</v>
      </c>
      <c r="N872" s="86" t="s">
        <v>486</v>
      </c>
      <c r="O872" s="37"/>
      <c r="P872" s="209" t="s">
        <v>2836</v>
      </c>
    </row>
    <row r="873" spans="1:16" ht="12.75">
      <c r="A873" s="32" t="s">
        <v>138</v>
      </c>
      <c r="B873" s="33">
        <v>145762.5</v>
      </c>
      <c r="C873" s="82" t="s">
        <v>1344</v>
      </c>
      <c r="D873" s="34" t="s">
        <v>470</v>
      </c>
      <c r="E873" s="34" t="s">
        <v>459</v>
      </c>
      <c r="F873" s="34" t="s">
        <v>62</v>
      </c>
      <c r="G873" s="79" t="s">
        <v>785</v>
      </c>
      <c r="J873" s="37"/>
      <c r="K873" s="151"/>
      <c r="L873" s="78" t="e">
        <f t="shared" si="26"/>
        <v>#NAME?</v>
      </c>
      <c r="M873" s="78" t="e">
        <f t="shared" si="27"/>
        <v>#NAME?</v>
      </c>
      <c r="N873" s="86" t="s">
        <v>486</v>
      </c>
      <c r="P873" s="209" t="s">
        <v>1492</v>
      </c>
    </row>
    <row r="874" spans="1:16" ht="12.75">
      <c r="A874" s="86" t="s">
        <v>138</v>
      </c>
      <c r="B874" s="22">
        <v>145762.5</v>
      </c>
      <c r="C874" s="82" t="s">
        <v>1344</v>
      </c>
      <c r="E874" s="87" t="s">
        <v>459</v>
      </c>
      <c r="F874" s="80" t="s">
        <v>368</v>
      </c>
      <c r="G874" s="79" t="s">
        <v>370</v>
      </c>
      <c r="K874" s="151"/>
      <c r="L874" s="78" t="e">
        <f t="shared" si="26"/>
        <v>#NAME?</v>
      </c>
      <c r="M874" s="78" t="e">
        <f t="shared" si="27"/>
        <v>#NAME?</v>
      </c>
      <c r="N874" s="86" t="s">
        <v>486</v>
      </c>
      <c r="P874" s="209" t="s">
        <v>1492</v>
      </c>
    </row>
    <row r="875" spans="1:16" ht="12.75">
      <c r="A875" s="32" t="s">
        <v>138</v>
      </c>
      <c r="B875" s="33">
        <v>145762.5</v>
      </c>
      <c r="C875" s="82" t="s">
        <v>1344</v>
      </c>
      <c r="D875" s="34" t="s">
        <v>470</v>
      </c>
      <c r="E875" s="34" t="s">
        <v>459</v>
      </c>
      <c r="F875" s="34" t="s">
        <v>129</v>
      </c>
      <c r="G875" s="32" t="s">
        <v>373</v>
      </c>
      <c r="J875" s="37"/>
      <c r="K875" s="151" t="s">
        <v>868</v>
      </c>
      <c r="L875" s="78" t="e">
        <f t="shared" si="26"/>
        <v>#NAME?</v>
      </c>
      <c r="M875" s="78" t="e">
        <f t="shared" si="27"/>
        <v>#NAME?</v>
      </c>
      <c r="N875" s="86" t="s">
        <v>486</v>
      </c>
      <c r="P875" s="209" t="s">
        <v>1492</v>
      </c>
    </row>
    <row r="876" spans="1:16" ht="12.75">
      <c r="A876" s="36" t="s">
        <v>153</v>
      </c>
      <c r="B876" s="28">
        <v>145775</v>
      </c>
      <c r="C876" s="82" t="s">
        <v>1344</v>
      </c>
      <c r="D876" s="29" t="s">
        <v>470</v>
      </c>
      <c r="E876" s="34" t="s">
        <v>459</v>
      </c>
      <c r="F876" s="29" t="s">
        <v>375</v>
      </c>
      <c r="G876" s="93" t="s">
        <v>1216</v>
      </c>
      <c r="J876" s="37"/>
      <c r="K876" s="151"/>
      <c r="L876" s="78" t="e">
        <f t="shared" si="26"/>
        <v>#NAME?</v>
      </c>
      <c r="M876" s="78" t="e">
        <f t="shared" si="27"/>
        <v>#NAME?</v>
      </c>
      <c r="N876" s="86" t="s">
        <v>486</v>
      </c>
      <c r="O876" s="37"/>
      <c r="P876" s="81" t="s">
        <v>1217</v>
      </c>
    </row>
    <row r="877" spans="1:16" ht="12.75">
      <c r="A877" s="36" t="s">
        <v>41</v>
      </c>
      <c r="B877" s="28">
        <v>145787.5</v>
      </c>
      <c r="C877" s="82" t="s">
        <v>1344</v>
      </c>
      <c r="D877" s="29" t="s">
        <v>470</v>
      </c>
      <c r="E877" s="29" t="s">
        <v>459</v>
      </c>
      <c r="F877" s="29" t="s">
        <v>363</v>
      </c>
      <c r="G877" s="36" t="s">
        <v>364</v>
      </c>
      <c r="J877" s="37"/>
      <c r="K877" s="151"/>
      <c r="L877" s="78" t="e">
        <f t="shared" si="26"/>
        <v>#NAME?</v>
      </c>
      <c r="M877" s="78" t="e">
        <f t="shared" si="27"/>
        <v>#NAME?</v>
      </c>
      <c r="N877" s="86" t="s">
        <v>486</v>
      </c>
      <c r="P877" s="209" t="s">
        <v>1492</v>
      </c>
    </row>
    <row r="878" spans="1:16" ht="12.75">
      <c r="A878" s="86" t="s">
        <v>41</v>
      </c>
      <c r="B878" s="22">
        <v>145787.5</v>
      </c>
      <c r="C878" s="82" t="s">
        <v>1344</v>
      </c>
      <c r="E878" s="87" t="s">
        <v>459</v>
      </c>
      <c r="F878" s="80" t="s">
        <v>62</v>
      </c>
      <c r="G878" s="79" t="s">
        <v>1347</v>
      </c>
      <c r="H878" s="162" t="s">
        <v>1902</v>
      </c>
      <c r="I878" s="43" t="s">
        <v>1348</v>
      </c>
      <c r="K878" s="151" t="s">
        <v>2282</v>
      </c>
      <c r="L878" s="78" t="e">
        <f t="shared" si="26"/>
        <v>#NAME?</v>
      </c>
      <c r="M878" s="78" t="e">
        <f t="shared" si="27"/>
        <v>#NAME?</v>
      </c>
      <c r="N878" s="86" t="s">
        <v>486</v>
      </c>
      <c r="P878" s="209" t="s">
        <v>2834</v>
      </c>
    </row>
    <row r="879" spans="1:16" ht="12.75">
      <c r="A879" s="86" t="s">
        <v>41</v>
      </c>
      <c r="B879" s="22">
        <v>145787.5</v>
      </c>
      <c r="C879" s="82" t="s">
        <v>1344</v>
      </c>
      <c r="D879" s="8" t="s">
        <v>495</v>
      </c>
      <c r="E879" s="87" t="s">
        <v>459</v>
      </c>
      <c r="F879" s="80" t="s">
        <v>368</v>
      </c>
      <c r="G879" s="13" t="s">
        <v>1432</v>
      </c>
      <c r="K879" s="151" t="s">
        <v>1546</v>
      </c>
      <c r="L879" s="78" t="e">
        <f t="shared" si="26"/>
        <v>#NAME?</v>
      </c>
      <c r="M879" s="78" t="e">
        <f t="shared" si="27"/>
        <v>#NAME?</v>
      </c>
      <c r="N879" s="86" t="s">
        <v>486</v>
      </c>
      <c r="P879" s="159" t="s">
        <v>1547</v>
      </c>
    </row>
    <row r="880" spans="1:16" ht="12.75">
      <c r="A880" s="32" t="s">
        <v>41</v>
      </c>
      <c r="B880" s="33">
        <v>145787.5</v>
      </c>
      <c r="C880" s="82" t="s">
        <v>1344</v>
      </c>
      <c r="D880" s="34" t="s">
        <v>470</v>
      </c>
      <c r="E880" s="34" t="s">
        <v>459</v>
      </c>
      <c r="F880" s="34" t="s">
        <v>368</v>
      </c>
      <c r="G880" s="32" t="s">
        <v>369</v>
      </c>
      <c r="H880" s="45"/>
      <c r="J880" s="37"/>
      <c r="K880" s="151" t="s">
        <v>2163</v>
      </c>
      <c r="L880" s="78" t="e">
        <f t="shared" si="26"/>
        <v>#NAME?</v>
      </c>
      <c r="M880" s="78" t="e">
        <f t="shared" si="27"/>
        <v>#NAME?</v>
      </c>
      <c r="N880" s="86" t="s">
        <v>486</v>
      </c>
      <c r="O880" s="37"/>
      <c r="P880" s="209" t="s">
        <v>1492</v>
      </c>
    </row>
    <row r="881" spans="1:16" ht="12.75">
      <c r="A881" s="32" t="s">
        <v>41</v>
      </c>
      <c r="B881" s="33">
        <v>145787.5</v>
      </c>
      <c r="C881" s="82" t="s">
        <v>1344</v>
      </c>
      <c r="D881" s="34" t="s">
        <v>470</v>
      </c>
      <c r="E881" s="34" t="s">
        <v>459</v>
      </c>
      <c r="F881" s="34" t="s">
        <v>129</v>
      </c>
      <c r="G881" s="32" t="s">
        <v>372</v>
      </c>
      <c r="J881" s="37"/>
      <c r="K881" s="151" t="s">
        <v>872</v>
      </c>
      <c r="L881" s="78" t="e">
        <f t="shared" si="26"/>
        <v>#NAME?</v>
      </c>
      <c r="M881" s="78" t="e">
        <f t="shared" si="27"/>
        <v>#NAME?</v>
      </c>
      <c r="N881" s="86" t="s">
        <v>486</v>
      </c>
      <c r="P881" s="209" t="s">
        <v>1492</v>
      </c>
    </row>
    <row r="882" spans="1:16" ht="12.75">
      <c r="A882" s="45" t="s">
        <v>30</v>
      </c>
      <c r="B882" s="22">
        <v>430025</v>
      </c>
      <c r="C882" s="31" t="s">
        <v>1</v>
      </c>
      <c r="D882" s="42" t="s">
        <v>510</v>
      </c>
      <c r="E882" s="31" t="s">
        <v>459</v>
      </c>
      <c r="F882" s="34" t="s">
        <v>62</v>
      </c>
      <c r="G882" s="13" t="s">
        <v>2515</v>
      </c>
      <c r="J882" s="37" t="s">
        <v>568</v>
      </c>
      <c r="K882" s="151" t="s">
        <v>2513</v>
      </c>
      <c r="L882" s="78" t="e">
        <f t="shared" si="26"/>
        <v>#NAME?</v>
      </c>
      <c r="M882" s="78" t="e">
        <f t="shared" si="27"/>
        <v>#NAME?</v>
      </c>
      <c r="N882" s="86" t="s">
        <v>486</v>
      </c>
      <c r="P882" s="188" t="s">
        <v>2727</v>
      </c>
    </row>
    <row r="883" spans="1:16" ht="12.75">
      <c r="A883" s="45" t="s">
        <v>30</v>
      </c>
      <c r="B883" s="22">
        <v>430025</v>
      </c>
      <c r="C883" s="31" t="s">
        <v>1</v>
      </c>
      <c r="D883" s="31" t="s">
        <v>470</v>
      </c>
      <c r="E883" s="31" t="s">
        <v>459</v>
      </c>
      <c r="F883" s="34" t="s">
        <v>368</v>
      </c>
      <c r="G883" s="32" t="s">
        <v>370</v>
      </c>
      <c r="J883" s="37"/>
      <c r="K883" s="151"/>
      <c r="L883" s="78" t="e">
        <f t="shared" si="26"/>
        <v>#NAME?</v>
      </c>
      <c r="M883" s="78" t="e">
        <f t="shared" si="27"/>
        <v>#NAME?</v>
      </c>
      <c r="N883" s="86" t="s">
        <v>486</v>
      </c>
      <c r="P883" s="209" t="s">
        <v>1492</v>
      </c>
    </row>
    <row r="884" spans="1:16" ht="12.75">
      <c r="A884" s="45" t="s">
        <v>57</v>
      </c>
      <c r="B884" s="22">
        <v>430050</v>
      </c>
      <c r="C884" s="31" t="s">
        <v>1</v>
      </c>
      <c r="D884" s="8" t="s">
        <v>495</v>
      </c>
      <c r="E884" s="31" t="s">
        <v>459</v>
      </c>
      <c r="F884" s="34" t="s">
        <v>62</v>
      </c>
      <c r="G884" s="13" t="s">
        <v>1635</v>
      </c>
      <c r="J884" s="37"/>
      <c r="K884" s="151" t="s">
        <v>2728</v>
      </c>
      <c r="L884" s="78" t="e">
        <f t="shared" si="26"/>
        <v>#NAME?</v>
      </c>
      <c r="M884" s="78" t="e">
        <f t="shared" si="27"/>
        <v>#NAME?</v>
      </c>
      <c r="N884" s="86" t="s">
        <v>486</v>
      </c>
      <c r="O884" s="37"/>
      <c r="P884" s="188" t="s">
        <v>2727</v>
      </c>
    </row>
    <row r="885" spans="1:16" ht="12.75">
      <c r="A885" s="86" t="s">
        <v>38</v>
      </c>
      <c r="B885" s="22">
        <v>430075</v>
      </c>
      <c r="C885" s="31" t="s">
        <v>1</v>
      </c>
      <c r="D885" s="8" t="s">
        <v>495</v>
      </c>
      <c r="E885" s="87" t="s">
        <v>459</v>
      </c>
      <c r="F885" s="80" t="s">
        <v>363</v>
      </c>
      <c r="G885" s="13" t="s">
        <v>1404</v>
      </c>
      <c r="K885" s="151" t="s">
        <v>1405</v>
      </c>
      <c r="L885" s="78" t="e">
        <f t="shared" si="26"/>
        <v>#NAME?</v>
      </c>
      <c r="M885" s="78" t="e">
        <f t="shared" si="27"/>
        <v>#NAME?</v>
      </c>
      <c r="N885" s="86" t="s">
        <v>486</v>
      </c>
      <c r="P885" s="81" t="s">
        <v>1406</v>
      </c>
    </row>
    <row r="886" spans="1:16" ht="12.75">
      <c r="A886" s="86" t="s">
        <v>38</v>
      </c>
      <c r="B886" s="22">
        <v>430075</v>
      </c>
      <c r="C886" s="31" t="s">
        <v>1</v>
      </c>
      <c r="E886" s="87" t="s">
        <v>459</v>
      </c>
      <c r="F886" s="80" t="s">
        <v>467</v>
      </c>
      <c r="G886" s="79" t="s">
        <v>381</v>
      </c>
      <c r="K886" s="151"/>
      <c r="L886" s="78" t="e">
        <f t="shared" si="26"/>
        <v>#NAME?</v>
      </c>
      <c r="M886" s="78" t="e">
        <f t="shared" si="27"/>
        <v>#NAME?</v>
      </c>
      <c r="N886" s="86" t="s">
        <v>486</v>
      </c>
      <c r="P886" s="81" t="s">
        <v>1654</v>
      </c>
    </row>
    <row r="887" spans="1:16" ht="12.75">
      <c r="A887" s="86" t="s">
        <v>38</v>
      </c>
      <c r="B887" s="22">
        <v>430075</v>
      </c>
      <c r="C887" s="31" t="s">
        <v>1</v>
      </c>
      <c r="D887" s="87" t="s">
        <v>612</v>
      </c>
      <c r="E887" s="87" t="s">
        <v>459</v>
      </c>
      <c r="F887" s="80" t="s">
        <v>375</v>
      </c>
      <c r="G887" s="79" t="s">
        <v>1996</v>
      </c>
      <c r="K887" s="151"/>
      <c r="L887" s="78" t="e">
        <f t="shared" si="26"/>
        <v>#NAME?</v>
      </c>
      <c r="M887" s="78" t="e">
        <f t="shared" si="27"/>
        <v>#NAME?</v>
      </c>
      <c r="N887" s="86" t="s">
        <v>486</v>
      </c>
      <c r="P887" s="209" t="s">
        <v>1492</v>
      </c>
    </row>
    <row r="888" spans="1:16" ht="12.75">
      <c r="A888" s="45" t="s">
        <v>180</v>
      </c>
      <c r="B888" s="22">
        <v>430100</v>
      </c>
      <c r="C888" s="31" t="s">
        <v>1</v>
      </c>
      <c r="D888" s="31" t="s">
        <v>470</v>
      </c>
      <c r="E888" s="31" t="s">
        <v>459</v>
      </c>
      <c r="F888" s="34" t="s">
        <v>62</v>
      </c>
      <c r="G888" s="79" t="s">
        <v>785</v>
      </c>
      <c r="J888" s="37"/>
      <c r="K888" s="151"/>
      <c r="L888" s="78" t="e">
        <f t="shared" si="26"/>
        <v>#NAME?</v>
      </c>
      <c r="M888" s="78" t="e">
        <f t="shared" si="27"/>
        <v>#NAME?</v>
      </c>
      <c r="N888" s="86" t="s">
        <v>486</v>
      </c>
      <c r="O888" s="37"/>
      <c r="P888" s="209" t="s">
        <v>1492</v>
      </c>
    </row>
    <row r="889" spans="1:16" ht="12.75">
      <c r="A889" s="45" t="s">
        <v>180</v>
      </c>
      <c r="B889" s="22">
        <v>430100</v>
      </c>
      <c r="C889" s="31" t="s">
        <v>1</v>
      </c>
      <c r="D889" s="31" t="s">
        <v>470</v>
      </c>
      <c r="E889" s="31" t="s">
        <v>459</v>
      </c>
      <c r="F889" s="34" t="s">
        <v>127</v>
      </c>
      <c r="G889" s="79" t="s">
        <v>367</v>
      </c>
      <c r="J889" s="37"/>
      <c r="K889" s="151"/>
      <c r="L889" s="78" t="e">
        <f t="shared" si="26"/>
        <v>#NAME?</v>
      </c>
      <c r="M889" s="78" t="e">
        <f t="shared" si="27"/>
        <v>#NAME?</v>
      </c>
      <c r="N889" s="86" t="s">
        <v>486</v>
      </c>
      <c r="P889" s="209" t="s">
        <v>1492</v>
      </c>
    </row>
    <row r="890" spans="1:16" ht="12.75">
      <c r="A890" s="86" t="s">
        <v>180</v>
      </c>
      <c r="B890" s="22">
        <v>430100</v>
      </c>
      <c r="C890" s="31" t="s">
        <v>1</v>
      </c>
      <c r="E890" s="87" t="s">
        <v>459</v>
      </c>
      <c r="F890" s="80" t="s">
        <v>368</v>
      </c>
      <c r="G890" s="79" t="s">
        <v>1397</v>
      </c>
      <c r="K890" s="151" t="s">
        <v>1398</v>
      </c>
      <c r="L890" s="78" t="e">
        <f t="shared" si="26"/>
        <v>#NAME?</v>
      </c>
      <c r="M890" s="78" t="e">
        <f t="shared" si="27"/>
        <v>#NAME?</v>
      </c>
      <c r="N890" s="86" t="s">
        <v>486</v>
      </c>
      <c r="P890" s="81" t="s">
        <v>1391</v>
      </c>
    </row>
    <row r="891" spans="1:16" ht="12.75">
      <c r="A891" s="86" t="s">
        <v>180</v>
      </c>
      <c r="B891" s="22">
        <v>430100</v>
      </c>
      <c r="C891" s="31" t="s">
        <v>1</v>
      </c>
      <c r="E891" s="87" t="s">
        <v>459</v>
      </c>
      <c r="F891" s="80" t="s">
        <v>375</v>
      </c>
      <c r="G891" s="79" t="s">
        <v>1401</v>
      </c>
      <c r="K891" s="151" t="s">
        <v>1402</v>
      </c>
      <c r="L891" s="78" t="e">
        <f t="shared" si="26"/>
        <v>#NAME?</v>
      </c>
      <c r="M891" s="78" t="e">
        <f t="shared" si="27"/>
        <v>#NAME?</v>
      </c>
      <c r="N891" s="86" t="s">
        <v>486</v>
      </c>
      <c r="P891" s="81" t="s">
        <v>1403</v>
      </c>
    </row>
    <row r="892" spans="1:16" ht="12.75">
      <c r="A892" s="160" t="s">
        <v>182</v>
      </c>
      <c r="B892" s="22">
        <v>430125</v>
      </c>
      <c r="C892" s="24" t="s">
        <v>1</v>
      </c>
      <c r="D892" s="42" t="s">
        <v>510</v>
      </c>
      <c r="E892" s="24" t="s">
        <v>459</v>
      </c>
      <c r="F892" s="29" t="s">
        <v>127</v>
      </c>
      <c r="G892" s="13" t="s">
        <v>1871</v>
      </c>
      <c r="J892" s="26" t="s">
        <v>568</v>
      </c>
      <c r="K892" s="151" t="s">
        <v>1875</v>
      </c>
      <c r="L892" s="78" t="e">
        <f t="shared" si="26"/>
        <v>#NAME?</v>
      </c>
      <c r="M892" s="78" t="e">
        <f t="shared" si="27"/>
        <v>#NAME?</v>
      </c>
      <c r="N892" s="86" t="s">
        <v>486</v>
      </c>
      <c r="P892" s="81" t="s">
        <v>1872</v>
      </c>
    </row>
    <row r="893" spans="1:16" ht="12.75">
      <c r="A893" s="86" t="s">
        <v>182</v>
      </c>
      <c r="B893" s="22">
        <v>430125</v>
      </c>
      <c r="C893" s="31" t="s">
        <v>1</v>
      </c>
      <c r="D893" s="207" t="s">
        <v>605</v>
      </c>
      <c r="E893" s="87" t="s">
        <v>459</v>
      </c>
      <c r="F893" s="80" t="s">
        <v>127</v>
      </c>
      <c r="G893" s="79" t="s">
        <v>1707</v>
      </c>
      <c r="K893" s="151" t="s">
        <v>1708</v>
      </c>
      <c r="L893" s="78" t="e">
        <f t="shared" si="26"/>
        <v>#NAME?</v>
      </c>
      <c r="M893" s="78" t="e">
        <f t="shared" si="27"/>
        <v>#NAME?</v>
      </c>
      <c r="N893" s="86" t="s">
        <v>486</v>
      </c>
      <c r="P893" s="81" t="s">
        <v>1414</v>
      </c>
    </row>
    <row r="894" spans="1:16" ht="12.75">
      <c r="A894" s="86" t="s">
        <v>4</v>
      </c>
      <c r="B894" s="22">
        <v>430150</v>
      </c>
      <c r="C894" s="31" t="s">
        <v>1</v>
      </c>
      <c r="E894" s="87" t="s">
        <v>459</v>
      </c>
      <c r="F894" s="80" t="s">
        <v>468</v>
      </c>
      <c r="G894" s="79" t="s">
        <v>1434</v>
      </c>
      <c r="K894" s="151" t="s">
        <v>1435</v>
      </c>
      <c r="L894" s="78" t="e">
        <f t="shared" si="26"/>
        <v>#NAME?</v>
      </c>
      <c r="M894" s="78" t="e">
        <f t="shared" si="27"/>
        <v>#NAME?</v>
      </c>
      <c r="N894" s="86" t="s">
        <v>486</v>
      </c>
      <c r="P894" s="81" t="s">
        <v>1436</v>
      </c>
    </row>
    <row r="895" spans="1:16" ht="12.75">
      <c r="A895" s="45" t="s">
        <v>13</v>
      </c>
      <c r="B895" s="22">
        <v>430175</v>
      </c>
      <c r="C895" s="31" t="s">
        <v>1</v>
      </c>
      <c r="D895" s="31" t="s">
        <v>470</v>
      </c>
      <c r="E895" s="31" t="s">
        <v>459</v>
      </c>
      <c r="F895" s="29" t="s">
        <v>129</v>
      </c>
      <c r="G895" s="32" t="s">
        <v>379</v>
      </c>
      <c r="K895" s="151" t="s">
        <v>872</v>
      </c>
      <c r="L895" s="78" t="e">
        <f t="shared" si="26"/>
        <v>#NAME?</v>
      </c>
      <c r="M895" s="78" t="e">
        <f t="shared" si="27"/>
        <v>#NAME?</v>
      </c>
      <c r="N895" s="86" t="s">
        <v>486</v>
      </c>
      <c r="P895" s="209" t="s">
        <v>1492</v>
      </c>
    </row>
    <row r="896" spans="1:16" ht="12.75">
      <c r="A896" s="45" t="s">
        <v>13</v>
      </c>
      <c r="B896" s="22">
        <v>430175</v>
      </c>
      <c r="C896" s="31" t="s">
        <v>1</v>
      </c>
      <c r="D896" s="31" t="s">
        <v>470</v>
      </c>
      <c r="E896" s="31" t="s">
        <v>459</v>
      </c>
      <c r="F896" s="34" t="s">
        <v>375</v>
      </c>
      <c r="G896" s="32" t="s">
        <v>378</v>
      </c>
      <c r="J896" s="37"/>
      <c r="K896" s="151"/>
      <c r="L896" s="78" t="e">
        <f t="shared" si="26"/>
        <v>#NAME?</v>
      </c>
      <c r="M896" s="78" t="e">
        <f t="shared" si="27"/>
        <v>#NAME?</v>
      </c>
      <c r="N896" s="86" t="s">
        <v>486</v>
      </c>
      <c r="P896" s="81" t="s">
        <v>1217</v>
      </c>
    </row>
    <row r="897" spans="1:16" ht="12.75">
      <c r="A897" s="86" t="s">
        <v>21</v>
      </c>
      <c r="B897" s="22">
        <v>430200</v>
      </c>
      <c r="C897" s="31" t="s">
        <v>53</v>
      </c>
      <c r="E897" s="87" t="s">
        <v>459</v>
      </c>
      <c r="F897" s="80" t="s">
        <v>62</v>
      </c>
      <c r="G897" s="79" t="s">
        <v>1635</v>
      </c>
      <c r="H897" s="47" t="s">
        <v>829</v>
      </c>
      <c r="I897" s="43" t="s">
        <v>1923</v>
      </c>
      <c r="K897" s="151" t="s">
        <v>2283</v>
      </c>
      <c r="L897" s="78" t="e">
        <f t="shared" si="26"/>
        <v>#NAME?</v>
      </c>
      <c r="M897" s="78" t="e">
        <f t="shared" si="27"/>
        <v>#NAME?</v>
      </c>
      <c r="N897" s="86" t="s">
        <v>486</v>
      </c>
      <c r="P897" s="81" t="s">
        <v>1924</v>
      </c>
    </row>
    <row r="898" spans="1:16" ht="12.75">
      <c r="A898" s="45" t="s">
        <v>21</v>
      </c>
      <c r="B898" s="22">
        <v>430200</v>
      </c>
      <c r="C898" s="83" t="s">
        <v>2306</v>
      </c>
      <c r="D898" s="31" t="s">
        <v>470</v>
      </c>
      <c r="E898" s="31" t="s">
        <v>459</v>
      </c>
      <c r="F898" s="34" t="s">
        <v>375</v>
      </c>
      <c r="G898" s="32" t="s">
        <v>377</v>
      </c>
      <c r="J898" s="37"/>
      <c r="K898" s="151" t="s">
        <v>2307</v>
      </c>
      <c r="L898" s="78" t="e">
        <f t="shared" si="26"/>
        <v>#NAME?</v>
      </c>
      <c r="M898" s="78" t="e">
        <f t="shared" si="27"/>
        <v>#NAME?</v>
      </c>
      <c r="N898" s="86" t="s">
        <v>486</v>
      </c>
      <c r="O898" s="37"/>
      <c r="P898" s="159" t="s">
        <v>1403</v>
      </c>
    </row>
    <row r="899" spans="1:16" ht="12.75">
      <c r="A899" s="160" t="s">
        <v>91</v>
      </c>
      <c r="B899" s="22">
        <v>430250</v>
      </c>
      <c r="C899" s="24" t="s">
        <v>1</v>
      </c>
      <c r="D899" s="42" t="s">
        <v>510</v>
      </c>
      <c r="E899" s="24" t="s">
        <v>459</v>
      </c>
      <c r="F899" s="29" t="s">
        <v>1873</v>
      </c>
      <c r="G899" s="13" t="s">
        <v>1874</v>
      </c>
      <c r="J899" s="26" t="s">
        <v>568</v>
      </c>
      <c r="K899" s="151" t="s">
        <v>1876</v>
      </c>
      <c r="L899" s="78" t="e">
        <f t="shared" si="26"/>
        <v>#NAME?</v>
      </c>
      <c r="M899" s="78" t="e">
        <f t="shared" si="27"/>
        <v>#NAME?</v>
      </c>
      <c r="N899" s="86" t="s">
        <v>486</v>
      </c>
      <c r="P899" s="81" t="s">
        <v>1872</v>
      </c>
    </row>
    <row r="900" spans="1:16" ht="12.75">
      <c r="A900" s="86" t="s">
        <v>91</v>
      </c>
      <c r="B900" s="22">
        <v>430250</v>
      </c>
      <c r="C900" s="31" t="s">
        <v>53</v>
      </c>
      <c r="D900" s="42" t="s">
        <v>510</v>
      </c>
      <c r="E900" s="87" t="s">
        <v>459</v>
      </c>
      <c r="F900" s="80" t="s">
        <v>368</v>
      </c>
      <c r="G900" s="13" t="s">
        <v>2291</v>
      </c>
      <c r="K900" s="151" t="s">
        <v>2289</v>
      </c>
      <c r="L900" s="78" t="e">
        <f t="shared" si="26"/>
        <v>#NAME?</v>
      </c>
      <c r="M900" s="78" t="e">
        <f t="shared" si="27"/>
        <v>#NAME?</v>
      </c>
      <c r="N900" s="86" t="s">
        <v>486</v>
      </c>
      <c r="P900" s="81" t="s">
        <v>2290</v>
      </c>
    </row>
    <row r="901" spans="1:16" ht="12.75">
      <c r="A901" s="86" t="s">
        <v>96</v>
      </c>
      <c r="B901" s="22">
        <v>430375</v>
      </c>
      <c r="C901" s="87" t="s">
        <v>1634</v>
      </c>
      <c r="E901" s="87" t="s">
        <v>459</v>
      </c>
      <c r="F901" s="80" t="s">
        <v>62</v>
      </c>
      <c r="G901" s="79" t="s">
        <v>1635</v>
      </c>
      <c r="H901" s="47" t="s">
        <v>829</v>
      </c>
      <c r="I901" s="43" t="s">
        <v>1636</v>
      </c>
      <c r="K901" s="151" t="s">
        <v>2164</v>
      </c>
      <c r="L901" s="78" t="e">
        <f t="shared" si="26"/>
        <v>#NAME?</v>
      </c>
      <c r="M901" s="78" t="e">
        <f t="shared" si="27"/>
        <v>#NAME?</v>
      </c>
      <c r="N901" s="86" t="s">
        <v>486</v>
      </c>
      <c r="P901" s="209" t="s">
        <v>1492</v>
      </c>
    </row>
    <row r="902" spans="1:16" ht="12.75">
      <c r="A902" s="86" t="s">
        <v>322</v>
      </c>
      <c r="B902" s="22">
        <v>430962.5</v>
      </c>
      <c r="C902" s="31" t="s">
        <v>1</v>
      </c>
      <c r="D902" s="8" t="s">
        <v>495</v>
      </c>
      <c r="E902" s="87" t="s">
        <v>459</v>
      </c>
      <c r="F902" s="80" t="s">
        <v>368</v>
      </c>
      <c r="G902" s="13" t="s">
        <v>2389</v>
      </c>
      <c r="H902" s="145" t="s">
        <v>830</v>
      </c>
      <c r="I902" s="80" t="s">
        <v>2392</v>
      </c>
      <c r="K902" s="151" t="s">
        <v>2391</v>
      </c>
      <c r="L902" s="78" t="e">
        <f t="shared" si="26"/>
        <v>#NAME?</v>
      </c>
      <c r="M902" s="78" t="e">
        <f t="shared" si="27"/>
        <v>#NAME?</v>
      </c>
      <c r="N902" s="86" t="s">
        <v>486</v>
      </c>
      <c r="P902" s="81" t="s">
        <v>2390</v>
      </c>
    </row>
    <row r="903" spans="1:16" ht="12.75">
      <c r="A903" s="102" t="s">
        <v>188</v>
      </c>
      <c r="B903" s="22">
        <v>431225</v>
      </c>
      <c r="C903" s="31" t="s">
        <v>1</v>
      </c>
      <c r="D903" s="83" t="s">
        <v>605</v>
      </c>
      <c r="E903" s="31" t="s">
        <v>459</v>
      </c>
      <c r="F903" s="34" t="s">
        <v>62</v>
      </c>
      <c r="G903" s="16" t="s">
        <v>1347</v>
      </c>
      <c r="H903" s="17" t="s">
        <v>831</v>
      </c>
      <c r="K903" s="151" t="s">
        <v>1961</v>
      </c>
      <c r="L903" s="78" t="e">
        <f t="shared" si="26"/>
        <v>#NAME?</v>
      </c>
      <c r="M903" s="78" t="e">
        <f t="shared" si="27"/>
        <v>#NAME?</v>
      </c>
      <c r="N903" s="86" t="s">
        <v>486</v>
      </c>
      <c r="P903" s="86" t="s">
        <v>1115</v>
      </c>
    </row>
    <row r="904" spans="1:16" ht="12.75">
      <c r="A904" s="86" t="s">
        <v>1683</v>
      </c>
      <c r="B904" s="22">
        <v>431287.5</v>
      </c>
      <c r="C904" s="31" t="s">
        <v>1</v>
      </c>
      <c r="D904" s="207" t="s">
        <v>605</v>
      </c>
      <c r="E904" s="31" t="s">
        <v>459</v>
      </c>
      <c r="F904" s="34" t="s">
        <v>127</v>
      </c>
      <c r="G904" s="79" t="s">
        <v>1682</v>
      </c>
      <c r="K904" s="151" t="s">
        <v>2162</v>
      </c>
      <c r="L904" s="78" t="e">
        <f t="shared" si="26"/>
        <v>#NAME?</v>
      </c>
      <c r="M904" s="78" t="e">
        <f t="shared" si="27"/>
        <v>#NAME?</v>
      </c>
      <c r="N904" s="86" t="s">
        <v>486</v>
      </c>
      <c r="P904" s="81" t="s">
        <v>1414</v>
      </c>
    </row>
    <row r="905" spans="1:16" ht="12.75">
      <c r="A905" s="86" t="s">
        <v>328</v>
      </c>
      <c r="B905" s="22">
        <v>431325</v>
      </c>
      <c r="C905" s="31" t="s">
        <v>1</v>
      </c>
      <c r="D905" s="87" t="s">
        <v>605</v>
      </c>
      <c r="E905" s="87" t="s">
        <v>459</v>
      </c>
      <c r="F905" s="80" t="s">
        <v>375</v>
      </c>
      <c r="G905" s="79" t="s">
        <v>376</v>
      </c>
      <c r="H905" s="17" t="s">
        <v>831</v>
      </c>
      <c r="K905" s="151" t="s">
        <v>2535</v>
      </c>
      <c r="L905" s="78" t="e">
        <f t="shared" si="26"/>
        <v>#NAME?</v>
      </c>
      <c r="M905" s="78" t="e">
        <f t="shared" si="27"/>
        <v>#NAME?</v>
      </c>
      <c r="N905" s="86" t="s">
        <v>486</v>
      </c>
      <c r="P905" s="81" t="s">
        <v>2533</v>
      </c>
    </row>
    <row r="906" spans="1:16" ht="12.75">
      <c r="A906" s="45" t="s">
        <v>115</v>
      </c>
      <c r="B906" s="22">
        <v>431350</v>
      </c>
      <c r="C906" s="31" t="s">
        <v>1</v>
      </c>
      <c r="D906" s="83" t="s">
        <v>605</v>
      </c>
      <c r="E906" s="31" t="s">
        <v>459</v>
      </c>
      <c r="F906" s="82" t="s">
        <v>129</v>
      </c>
      <c r="G906" s="16" t="s">
        <v>128</v>
      </c>
      <c r="H906" s="17" t="s">
        <v>831</v>
      </c>
      <c r="K906" s="151" t="s">
        <v>871</v>
      </c>
      <c r="L906" s="78" t="e">
        <f t="shared" si="26"/>
        <v>#NAME?</v>
      </c>
      <c r="M906" s="78" t="e">
        <f t="shared" si="27"/>
        <v>#NAME?</v>
      </c>
      <c r="N906" s="86" t="s">
        <v>486</v>
      </c>
      <c r="O906" s="37"/>
      <c r="P906" s="81" t="s">
        <v>1115</v>
      </c>
    </row>
    <row r="907" spans="1:16" ht="12.75">
      <c r="A907" s="102" t="s">
        <v>223</v>
      </c>
      <c r="B907" s="22">
        <v>431375</v>
      </c>
      <c r="C907" s="31" t="s">
        <v>1</v>
      </c>
      <c r="D907" s="206" t="s">
        <v>804</v>
      </c>
      <c r="E907" s="31" t="s">
        <v>459</v>
      </c>
      <c r="F907" s="34" t="s">
        <v>127</v>
      </c>
      <c r="G907" s="16" t="s">
        <v>613</v>
      </c>
      <c r="H907" s="16" t="s">
        <v>831</v>
      </c>
      <c r="K907" s="151" t="s">
        <v>873</v>
      </c>
      <c r="L907" s="78" t="e">
        <f t="shared" si="26"/>
        <v>#NAME?</v>
      </c>
      <c r="M907" s="78" t="e">
        <f t="shared" si="27"/>
        <v>#NAME?</v>
      </c>
      <c r="N907" s="86" t="s">
        <v>486</v>
      </c>
      <c r="O907" s="37"/>
      <c r="P907" s="86" t="s">
        <v>1115</v>
      </c>
    </row>
    <row r="908" spans="1:16" ht="12.75">
      <c r="A908" s="45" t="s">
        <v>532</v>
      </c>
      <c r="B908" s="22">
        <v>50400</v>
      </c>
      <c r="C908" s="83" t="s">
        <v>1345</v>
      </c>
      <c r="D908" s="31"/>
      <c r="E908" s="31" t="s">
        <v>456</v>
      </c>
      <c r="F908" s="34" t="s">
        <v>75</v>
      </c>
      <c r="G908" s="32" t="s">
        <v>409</v>
      </c>
      <c r="K908" s="151"/>
      <c r="L908" s="78" t="e">
        <f t="shared" si="26"/>
        <v>#NAME?</v>
      </c>
      <c r="M908" s="78" t="e">
        <f t="shared" si="27"/>
        <v>#NAME?</v>
      </c>
      <c r="N908" s="86" t="s">
        <v>487</v>
      </c>
      <c r="O908" s="37"/>
      <c r="P908" s="209" t="s">
        <v>1492</v>
      </c>
    </row>
    <row r="909" spans="1:16" ht="12.75">
      <c r="A909" s="86" t="s">
        <v>246</v>
      </c>
      <c r="B909" s="22">
        <v>145575</v>
      </c>
      <c r="C909" s="82" t="s">
        <v>1344</v>
      </c>
      <c r="E909" s="87" t="s">
        <v>456</v>
      </c>
      <c r="F909" s="80" t="s">
        <v>75</v>
      </c>
      <c r="G909" s="79" t="s">
        <v>535</v>
      </c>
      <c r="H909" s="47" t="s">
        <v>829</v>
      </c>
      <c r="I909" s="43" t="s">
        <v>2242</v>
      </c>
      <c r="K909" s="151" t="s">
        <v>2284</v>
      </c>
      <c r="L909" s="78" t="e">
        <f t="shared" si="26"/>
        <v>#NAME?</v>
      </c>
      <c r="M909" s="78" t="e">
        <f t="shared" si="27"/>
        <v>#NAME?</v>
      </c>
      <c r="N909" s="86" t="s">
        <v>487</v>
      </c>
      <c r="P909" s="81" t="s">
        <v>2241</v>
      </c>
    </row>
    <row r="910" spans="1:16" ht="12.75">
      <c r="A910" s="32" t="s">
        <v>33</v>
      </c>
      <c r="B910" s="33">
        <v>145600</v>
      </c>
      <c r="C910" s="82" t="s">
        <v>1344</v>
      </c>
      <c r="D910" s="82" t="s">
        <v>612</v>
      </c>
      <c r="E910" s="34" t="s">
        <v>456</v>
      </c>
      <c r="F910" s="34" t="s">
        <v>75</v>
      </c>
      <c r="G910" s="32" t="s">
        <v>409</v>
      </c>
      <c r="J910" s="37"/>
      <c r="K910" s="151" t="s">
        <v>1801</v>
      </c>
      <c r="L910" s="78" t="e">
        <f t="shared" si="26"/>
        <v>#NAME?</v>
      </c>
      <c r="M910" s="78" t="e">
        <f t="shared" si="27"/>
        <v>#NAME?</v>
      </c>
      <c r="N910" s="86" t="s">
        <v>487</v>
      </c>
      <c r="O910" s="37"/>
      <c r="P910" s="81" t="s">
        <v>1805</v>
      </c>
    </row>
    <row r="911" spans="1:16" ht="12.75">
      <c r="A911" s="86" t="s">
        <v>172</v>
      </c>
      <c r="B911" s="22">
        <v>145612.5</v>
      </c>
      <c r="C911" s="82" t="s">
        <v>1344</v>
      </c>
      <c r="E911" s="87" t="s">
        <v>456</v>
      </c>
      <c r="F911" s="80" t="s">
        <v>1438</v>
      </c>
      <c r="G911" s="79" t="s">
        <v>2225</v>
      </c>
      <c r="H911" s="47" t="s">
        <v>829</v>
      </c>
      <c r="I911" s="43" t="s">
        <v>1561</v>
      </c>
      <c r="K911" s="151" t="s">
        <v>1252</v>
      </c>
      <c r="L911" s="78" t="e">
        <f t="shared" si="26"/>
        <v>#NAME?</v>
      </c>
      <c r="M911" s="78" t="e">
        <f t="shared" si="27"/>
        <v>#NAME?</v>
      </c>
      <c r="N911" s="86" t="s">
        <v>487</v>
      </c>
      <c r="P911" s="81" t="s">
        <v>2224</v>
      </c>
    </row>
    <row r="912" spans="1:16" ht="12.75">
      <c r="A912" s="32" t="s">
        <v>29</v>
      </c>
      <c r="B912" s="33">
        <v>145625</v>
      </c>
      <c r="C912" s="82" t="s">
        <v>1344</v>
      </c>
      <c r="D912" s="34" t="s">
        <v>470</v>
      </c>
      <c r="E912" s="34" t="s">
        <v>456</v>
      </c>
      <c r="F912" s="34" t="s">
        <v>75</v>
      </c>
      <c r="G912" s="32" t="s">
        <v>412</v>
      </c>
      <c r="H912" s="45"/>
      <c r="J912" s="37"/>
      <c r="K912" s="151" t="s">
        <v>1422</v>
      </c>
      <c r="L912" s="78" t="e">
        <f aca="true" t="shared" si="28" ref="L912:L975">KmHomeLoc2DxLoc(PontiHomeLoc,K912)</f>
        <v>#NAME?</v>
      </c>
      <c r="M912" s="78" t="e">
        <f aca="true" t="shared" si="29" ref="M912:M975">BearingHomeLoc2DxLoc(PontiHomeLoc,K912)</f>
        <v>#NAME?</v>
      </c>
      <c r="N912" s="86" t="s">
        <v>487</v>
      </c>
      <c r="P912" s="81" t="s">
        <v>1411</v>
      </c>
    </row>
    <row r="913" spans="1:16" ht="12.75">
      <c r="A913" s="32" t="s">
        <v>141</v>
      </c>
      <c r="B913" s="33">
        <v>145637.5</v>
      </c>
      <c r="C913" s="82" t="s">
        <v>1344</v>
      </c>
      <c r="D913" s="34" t="s">
        <v>470</v>
      </c>
      <c r="E913" s="34" t="s">
        <v>456</v>
      </c>
      <c r="F913" s="34" t="s">
        <v>75</v>
      </c>
      <c r="G913" s="32" t="s">
        <v>410</v>
      </c>
      <c r="J913" s="37"/>
      <c r="K913" s="151"/>
      <c r="L913" s="78" t="e">
        <f t="shared" si="28"/>
        <v>#NAME?</v>
      </c>
      <c r="M913" s="78" t="e">
        <f t="shared" si="29"/>
        <v>#NAME?</v>
      </c>
      <c r="N913" s="86" t="s">
        <v>487</v>
      </c>
      <c r="O913" s="37"/>
      <c r="P913" s="209" t="s">
        <v>1492</v>
      </c>
    </row>
    <row r="914" spans="1:16" ht="12.75">
      <c r="A914" s="32" t="s">
        <v>68</v>
      </c>
      <c r="B914" s="33">
        <v>145662.5</v>
      </c>
      <c r="C914" s="82" t="s">
        <v>1344</v>
      </c>
      <c r="D914" s="34" t="s">
        <v>470</v>
      </c>
      <c r="E914" s="34" t="s">
        <v>456</v>
      </c>
      <c r="F914" s="34" t="s">
        <v>75</v>
      </c>
      <c r="G914" s="32" t="s">
        <v>412</v>
      </c>
      <c r="H914" s="45"/>
      <c r="J914" s="37"/>
      <c r="K914" s="151" t="s">
        <v>1429</v>
      </c>
      <c r="L914" s="78" t="e">
        <f t="shared" si="28"/>
        <v>#NAME?</v>
      </c>
      <c r="M914" s="78" t="e">
        <f t="shared" si="29"/>
        <v>#NAME?</v>
      </c>
      <c r="N914" s="86" t="s">
        <v>487</v>
      </c>
      <c r="P914" s="81" t="s">
        <v>1411</v>
      </c>
    </row>
    <row r="915" spans="1:16" ht="12.75">
      <c r="A915" s="32" t="s">
        <v>7</v>
      </c>
      <c r="B915" s="33">
        <v>145687.5</v>
      </c>
      <c r="C915" s="82" t="s">
        <v>1344</v>
      </c>
      <c r="D915" s="34" t="s">
        <v>470</v>
      </c>
      <c r="E915" s="34" t="s">
        <v>456</v>
      </c>
      <c r="F915" s="34" t="s">
        <v>75</v>
      </c>
      <c r="G915" s="32" t="s">
        <v>412</v>
      </c>
      <c r="J915" s="37"/>
      <c r="K915" s="151"/>
      <c r="L915" s="78" t="e">
        <f t="shared" si="28"/>
        <v>#NAME?</v>
      </c>
      <c r="M915" s="78" t="e">
        <f t="shared" si="29"/>
        <v>#NAME?</v>
      </c>
      <c r="N915" s="86" t="s">
        <v>487</v>
      </c>
      <c r="P915" s="81" t="s">
        <v>1265</v>
      </c>
    </row>
    <row r="916" spans="1:16" ht="12.75">
      <c r="A916" s="86" t="s">
        <v>60</v>
      </c>
      <c r="B916" s="22">
        <v>145700</v>
      </c>
      <c r="C916" s="82" t="s">
        <v>1344</v>
      </c>
      <c r="E916" s="87" t="s">
        <v>456</v>
      </c>
      <c r="F916" s="80" t="s">
        <v>1438</v>
      </c>
      <c r="G916" s="79" t="s">
        <v>2225</v>
      </c>
      <c r="K916" s="151"/>
      <c r="L916" s="78" t="e">
        <f t="shared" si="28"/>
        <v>#NAME?</v>
      </c>
      <c r="M916" s="78" t="e">
        <f t="shared" si="29"/>
        <v>#NAME?</v>
      </c>
      <c r="N916" s="86" t="s">
        <v>487</v>
      </c>
      <c r="P916" s="81" t="s">
        <v>2224</v>
      </c>
    </row>
    <row r="917" spans="1:16" ht="12.75">
      <c r="A917" s="86" t="s">
        <v>136</v>
      </c>
      <c r="B917" s="22">
        <v>145712.5</v>
      </c>
      <c r="C917" s="82" t="s">
        <v>1344</v>
      </c>
      <c r="D917" s="207" t="s">
        <v>504</v>
      </c>
      <c r="E917" s="87" t="s">
        <v>456</v>
      </c>
      <c r="F917" s="80" t="s">
        <v>75</v>
      </c>
      <c r="G917" s="79" t="s">
        <v>2773</v>
      </c>
      <c r="K917" s="151"/>
      <c r="L917" s="78" t="e">
        <f t="shared" si="28"/>
        <v>#NAME?</v>
      </c>
      <c r="M917" s="78" t="e">
        <f t="shared" si="29"/>
        <v>#NAME?</v>
      </c>
      <c r="N917" s="86" t="s">
        <v>487</v>
      </c>
      <c r="P917" s="81" t="s">
        <v>2774</v>
      </c>
    </row>
    <row r="918" spans="1:16" ht="12.75">
      <c r="A918" s="32" t="s">
        <v>143</v>
      </c>
      <c r="B918" s="33">
        <v>145750</v>
      </c>
      <c r="C918" s="82" t="s">
        <v>1344</v>
      </c>
      <c r="D918" s="34" t="s">
        <v>470</v>
      </c>
      <c r="E918" s="34" t="s">
        <v>456</v>
      </c>
      <c r="F918" s="34" t="s">
        <v>75</v>
      </c>
      <c r="G918" s="32" t="s">
        <v>411</v>
      </c>
      <c r="J918" s="37"/>
      <c r="K918" s="151"/>
      <c r="L918" s="78" t="e">
        <f t="shared" si="28"/>
        <v>#NAME?</v>
      </c>
      <c r="M918" s="78" t="e">
        <f t="shared" si="29"/>
        <v>#NAME?</v>
      </c>
      <c r="N918" s="86" t="s">
        <v>487</v>
      </c>
      <c r="O918" s="37"/>
      <c r="P918" s="86" t="s">
        <v>1265</v>
      </c>
    </row>
    <row r="919" spans="1:16" ht="12.75">
      <c r="A919" s="32" t="s">
        <v>41</v>
      </c>
      <c r="B919" s="33">
        <v>145787.5</v>
      </c>
      <c r="C919" s="82" t="s">
        <v>1344</v>
      </c>
      <c r="D919" s="205" t="s">
        <v>515</v>
      </c>
      <c r="E919" s="34" t="s">
        <v>456</v>
      </c>
      <c r="F919" s="34" t="s">
        <v>75</v>
      </c>
      <c r="G919" s="103" t="s">
        <v>408</v>
      </c>
      <c r="J919" s="37"/>
      <c r="K919" s="151"/>
      <c r="L919" s="78" t="e">
        <f t="shared" si="28"/>
        <v>#NAME?</v>
      </c>
      <c r="M919" s="78" t="e">
        <f t="shared" si="29"/>
        <v>#NAME?</v>
      </c>
      <c r="N919" s="86" t="s">
        <v>487</v>
      </c>
      <c r="O919" s="37"/>
      <c r="P919" s="209" t="s">
        <v>1492</v>
      </c>
    </row>
    <row r="920" spans="1:16" ht="12.75">
      <c r="A920" s="45" t="s">
        <v>30</v>
      </c>
      <c r="B920" s="22">
        <v>430025</v>
      </c>
      <c r="C920" s="31" t="s">
        <v>1</v>
      </c>
      <c r="D920" s="31" t="s">
        <v>470</v>
      </c>
      <c r="E920" s="31" t="s">
        <v>456</v>
      </c>
      <c r="F920" s="34" t="s">
        <v>75</v>
      </c>
      <c r="G920" s="79" t="s">
        <v>409</v>
      </c>
      <c r="H920" s="45"/>
      <c r="J920" s="37"/>
      <c r="K920" s="151" t="s">
        <v>1801</v>
      </c>
      <c r="L920" s="78" t="e">
        <f t="shared" si="28"/>
        <v>#NAME?</v>
      </c>
      <c r="M920" s="78" t="e">
        <f t="shared" si="29"/>
        <v>#NAME?</v>
      </c>
      <c r="N920" s="86" t="s">
        <v>487</v>
      </c>
      <c r="P920" s="81" t="s">
        <v>1804</v>
      </c>
    </row>
    <row r="921" spans="1:16" ht="12.75">
      <c r="A921" s="32" t="s">
        <v>57</v>
      </c>
      <c r="B921" s="22">
        <v>430050</v>
      </c>
      <c r="C921" s="31" t="s">
        <v>1</v>
      </c>
      <c r="D921" s="206" t="s">
        <v>520</v>
      </c>
      <c r="E921" s="31" t="s">
        <v>456</v>
      </c>
      <c r="F921" s="34" t="s">
        <v>75</v>
      </c>
      <c r="G921" s="103" t="s">
        <v>410</v>
      </c>
      <c r="H921" s="46" t="s">
        <v>830</v>
      </c>
      <c r="I921" s="29">
        <v>74827</v>
      </c>
      <c r="K921" s="151"/>
      <c r="L921" s="78" t="e">
        <f t="shared" si="28"/>
        <v>#NAME?</v>
      </c>
      <c r="M921" s="78" t="e">
        <f t="shared" si="29"/>
        <v>#NAME?</v>
      </c>
      <c r="N921" s="86" t="s">
        <v>487</v>
      </c>
      <c r="P921" s="209" t="s">
        <v>1492</v>
      </c>
    </row>
    <row r="922" spans="1:16" ht="12.75">
      <c r="A922" s="86" t="s">
        <v>4</v>
      </c>
      <c r="B922" s="22">
        <v>430150</v>
      </c>
      <c r="C922" s="31" t="s">
        <v>1</v>
      </c>
      <c r="D922" s="87" t="s">
        <v>2777</v>
      </c>
      <c r="E922" s="87" t="s">
        <v>456</v>
      </c>
      <c r="F922" s="80" t="s">
        <v>75</v>
      </c>
      <c r="G922" s="79" t="s">
        <v>411</v>
      </c>
      <c r="H922" s="47" t="s">
        <v>829</v>
      </c>
      <c r="I922" s="43" t="s">
        <v>1513</v>
      </c>
      <c r="K922" s="151" t="s">
        <v>2285</v>
      </c>
      <c r="L922" s="78" t="e">
        <f t="shared" si="28"/>
        <v>#NAME?</v>
      </c>
      <c r="M922" s="78" t="e">
        <f t="shared" si="29"/>
        <v>#NAME?</v>
      </c>
      <c r="N922" s="86" t="s">
        <v>487</v>
      </c>
      <c r="P922" s="81" t="s">
        <v>1265</v>
      </c>
    </row>
    <row r="923" spans="1:16" ht="12.75">
      <c r="A923" s="45" t="s">
        <v>13</v>
      </c>
      <c r="B923" s="22">
        <v>430175</v>
      </c>
      <c r="C923" s="31" t="s">
        <v>1</v>
      </c>
      <c r="D923" s="31" t="s">
        <v>470</v>
      </c>
      <c r="E923" s="31" t="s">
        <v>456</v>
      </c>
      <c r="F923" s="34" t="s">
        <v>75</v>
      </c>
      <c r="G923" s="32" t="s">
        <v>409</v>
      </c>
      <c r="H923" s="162" t="s">
        <v>1902</v>
      </c>
      <c r="I923" s="43" t="s">
        <v>1562</v>
      </c>
      <c r="J923" s="37"/>
      <c r="K923" s="151" t="s">
        <v>1801</v>
      </c>
      <c r="L923" s="78" t="e">
        <f t="shared" si="28"/>
        <v>#NAME?</v>
      </c>
      <c r="M923" s="78" t="e">
        <f t="shared" si="29"/>
        <v>#NAME?</v>
      </c>
      <c r="N923" s="86" t="s">
        <v>487</v>
      </c>
      <c r="P923" s="188" t="s">
        <v>2241</v>
      </c>
    </row>
    <row r="924" spans="1:16" ht="12.75">
      <c r="A924" s="86" t="s">
        <v>21</v>
      </c>
      <c r="B924" s="22">
        <v>430200</v>
      </c>
      <c r="C924" s="31" t="s">
        <v>1</v>
      </c>
      <c r="D924" s="207" t="s">
        <v>504</v>
      </c>
      <c r="E924" s="87" t="s">
        <v>456</v>
      </c>
      <c r="F924" s="80" t="s">
        <v>75</v>
      </c>
      <c r="G924" s="79" t="s">
        <v>2775</v>
      </c>
      <c r="K924" s="151"/>
      <c r="L924" s="78" t="e">
        <f t="shared" si="28"/>
        <v>#NAME?</v>
      </c>
      <c r="M924" s="78" t="e">
        <f t="shared" si="29"/>
        <v>#NAME?</v>
      </c>
      <c r="N924" s="86" t="s">
        <v>487</v>
      </c>
      <c r="P924" s="81" t="s">
        <v>2774</v>
      </c>
    </row>
    <row r="925" spans="1:16" ht="12.75">
      <c r="A925" s="45" t="s">
        <v>49</v>
      </c>
      <c r="B925" s="22">
        <v>430237.5</v>
      </c>
      <c r="C925" s="31" t="s">
        <v>1</v>
      </c>
      <c r="D925" s="31" t="s">
        <v>470</v>
      </c>
      <c r="E925" s="31" t="s">
        <v>456</v>
      </c>
      <c r="F925" s="34" t="s">
        <v>75</v>
      </c>
      <c r="G925" s="79" t="s">
        <v>410</v>
      </c>
      <c r="H925" s="46" t="s">
        <v>830</v>
      </c>
      <c r="I925" s="29">
        <v>329319</v>
      </c>
      <c r="J925" s="37"/>
      <c r="K925" s="151" t="s">
        <v>1717</v>
      </c>
      <c r="L925" s="78" t="e">
        <f t="shared" si="28"/>
        <v>#NAME?</v>
      </c>
      <c r="M925" s="78" t="e">
        <f t="shared" si="29"/>
        <v>#NAME?</v>
      </c>
      <c r="N925" s="86" t="s">
        <v>487</v>
      </c>
      <c r="O925" s="37"/>
      <c r="P925" s="209" t="s">
        <v>1492</v>
      </c>
    </row>
    <row r="926" spans="1:16" ht="12.75">
      <c r="A926" s="86" t="s">
        <v>83</v>
      </c>
      <c r="B926" s="22">
        <v>430300</v>
      </c>
      <c r="C926" s="31" t="s">
        <v>1</v>
      </c>
      <c r="E926" s="87" t="s">
        <v>456</v>
      </c>
      <c r="F926" s="80" t="s">
        <v>75</v>
      </c>
      <c r="G926" s="79" t="s">
        <v>1623</v>
      </c>
      <c r="H926" s="162" t="s">
        <v>1902</v>
      </c>
      <c r="I926" s="43" t="s">
        <v>1624</v>
      </c>
      <c r="K926" s="151" t="s">
        <v>2284</v>
      </c>
      <c r="L926" s="78" t="e">
        <f t="shared" si="28"/>
        <v>#NAME?</v>
      </c>
      <c r="M926" s="78" t="e">
        <f t="shared" si="29"/>
        <v>#NAME?</v>
      </c>
      <c r="N926" s="86" t="s">
        <v>487</v>
      </c>
      <c r="P926" s="81" t="s">
        <v>1628</v>
      </c>
    </row>
    <row r="927" spans="1:16" ht="12.75">
      <c r="A927" s="86" t="s">
        <v>79</v>
      </c>
      <c r="B927" s="22">
        <v>430337.5</v>
      </c>
      <c r="C927" s="31" t="s">
        <v>1</v>
      </c>
      <c r="E927" s="87" t="s">
        <v>456</v>
      </c>
      <c r="F927" s="80" t="s">
        <v>1438</v>
      </c>
      <c r="G927" s="79" t="s">
        <v>2225</v>
      </c>
      <c r="H927" s="47" t="s">
        <v>829</v>
      </c>
      <c r="I927" s="43" t="s">
        <v>1561</v>
      </c>
      <c r="K927" s="151" t="s">
        <v>1252</v>
      </c>
      <c r="L927" s="78" t="e">
        <f t="shared" si="28"/>
        <v>#NAME?</v>
      </c>
      <c r="M927" s="78" t="e">
        <f t="shared" si="29"/>
        <v>#NAME?</v>
      </c>
      <c r="N927" s="86" t="s">
        <v>487</v>
      </c>
      <c r="P927" s="81" t="s">
        <v>2224</v>
      </c>
    </row>
    <row r="928" spans="1:16" ht="12.75">
      <c r="A928" s="86" t="s">
        <v>1514</v>
      </c>
      <c r="B928" s="22">
        <v>430450</v>
      </c>
      <c r="C928" s="87" t="s">
        <v>553</v>
      </c>
      <c r="E928" s="87" t="s">
        <v>456</v>
      </c>
      <c r="F928" s="80" t="s">
        <v>1438</v>
      </c>
      <c r="G928" s="79" t="s">
        <v>2225</v>
      </c>
      <c r="H928" s="47" t="s">
        <v>829</v>
      </c>
      <c r="I928" s="43" t="s">
        <v>611</v>
      </c>
      <c r="K928" s="151" t="s">
        <v>1252</v>
      </c>
      <c r="L928" s="78" t="e">
        <f t="shared" si="28"/>
        <v>#NAME?</v>
      </c>
      <c r="M928" s="78" t="e">
        <f t="shared" si="29"/>
        <v>#NAME?</v>
      </c>
      <c r="N928" s="86" t="s">
        <v>487</v>
      </c>
      <c r="P928" s="209" t="s">
        <v>1492</v>
      </c>
    </row>
    <row r="929" spans="1:16" ht="12.75">
      <c r="A929" s="86" t="s">
        <v>328</v>
      </c>
      <c r="B929" s="22">
        <v>431325</v>
      </c>
      <c r="C929" s="31" t="s">
        <v>1</v>
      </c>
      <c r="E929" s="87" t="s">
        <v>456</v>
      </c>
      <c r="F929" s="80" t="s">
        <v>75</v>
      </c>
      <c r="G929" s="79" t="s">
        <v>409</v>
      </c>
      <c r="H929" s="17" t="s">
        <v>831</v>
      </c>
      <c r="K929" s="151" t="s">
        <v>1801</v>
      </c>
      <c r="L929" s="78" t="e">
        <f t="shared" si="28"/>
        <v>#NAME?</v>
      </c>
      <c r="M929" s="78" t="e">
        <f t="shared" si="29"/>
        <v>#NAME?</v>
      </c>
      <c r="N929" s="86" t="s">
        <v>487</v>
      </c>
      <c r="P929" s="81" t="s">
        <v>2241</v>
      </c>
    </row>
    <row r="930" spans="1:16" ht="12.75">
      <c r="A930" s="86" t="s">
        <v>1419</v>
      </c>
      <c r="B930" s="22">
        <v>431412.4</v>
      </c>
      <c r="C930" s="31" t="s">
        <v>1</v>
      </c>
      <c r="E930" s="87" t="s">
        <v>456</v>
      </c>
      <c r="F930" s="80" t="s">
        <v>75</v>
      </c>
      <c r="G930" s="79" t="s">
        <v>535</v>
      </c>
      <c r="H930" s="47" t="s">
        <v>829</v>
      </c>
      <c r="I930" s="43" t="s">
        <v>2247</v>
      </c>
      <c r="K930" s="151" t="s">
        <v>2284</v>
      </c>
      <c r="L930" s="78" t="e">
        <f t="shared" si="28"/>
        <v>#NAME?</v>
      </c>
      <c r="M930" s="78" t="e">
        <f t="shared" si="29"/>
        <v>#NAME?</v>
      </c>
      <c r="N930" s="86" t="s">
        <v>487</v>
      </c>
      <c r="P930" s="81" t="s">
        <v>2241</v>
      </c>
    </row>
    <row r="931" spans="1:16" ht="12.75">
      <c r="A931" s="86" t="s">
        <v>1419</v>
      </c>
      <c r="B931" s="22">
        <v>431412.5</v>
      </c>
      <c r="C931" s="31" t="s">
        <v>1</v>
      </c>
      <c r="E931" s="87" t="s">
        <v>456</v>
      </c>
      <c r="F931" s="80" t="s">
        <v>75</v>
      </c>
      <c r="G931" s="79" t="s">
        <v>2286</v>
      </c>
      <c r="H931" s="47" t="s">
        <v>829</v>
      </c>
      <c r="I931" s="43" t="s">
        <v>1906</v>
      </c>
      <c r="K931" s="151" t="s">
        <v>2268</v>
      </c>
      <c r="L931" s="78" t="e">
        <f t="shared" si="28"/>
        <v>#NAME?</v>
      </c>
      <c r="M931" s="78" t="e">
        <f t="shared" si="29"/>
        <v>#NAME?</v>
      </c>
      <c r="N931" s="86" t="s">
        <v>487</v>
      </c>
      <c r="P931" s="209" t="s">
        <v>1492</v>
      </c>
    </row>
    <row r="932" spans="1:16" ht="12.75">
      <c r="A932" s="86" t="s">
        <v>1320</v>
      </c>
      <c r="B932" s="22">
        <v>431437.5</v>
      </c>
      <c r="C932" s="31" t="s">
        <v>1</v>
      </c>
      <c r="E932" s="87" t="s">
        <v>456</v>
      </c>
      <c r="F932" s="80" t="s">
        <v>75</v>
      </c>
      <c r="G932" s="79" t="s">
        <v>2251</v>
      </c>
      <c r="H932" s="47" t="s">
        <v>829</v>
      </c>
      <c r="I932" s="43" t="s">
        <v>2246</v>
      </c>
      <c r="K932" s="151" t="s">
        <v>2284</v>
      </c>
      <c r="L932" s="78" t="e">
        <f t="shared" si="28"/>
        <v>#NAME?</v>
      </c>
      <c r="M932" s="78" t="e">
        <f t="shared" si="29"/>
        <v>#NAME?</v>
      </c>
      <c r="N932" s="86" t="s">
        <v>487</v>
      </c>
      <c r="P932" s="81" t="s">
        <v>2241</v>
      </c>
    </row>
    <row r="933" spans="1:16" ht="12.75">
      <c r="A933" s="86" t="s">
        <v>1610</v>
      </c>
      <c r="B933" s="22">
        <v>431587.5</v>
      </c>
      <c r="C933" s="31" t="s">
        <v>1</v>
      </c>
      <c r="D933" s="207" t="s">
        <v>1342</v>
      </c>
      <c r="E933" s="87" t="s">
        <v>456</v>
      </c>
      <c r="F933" s="80" t="s">
        <v>75</v>
      </c>
      <c r="G933" s="79" t="s">
        <v>2145</v>
      </c>
      <c r="K933" s="151"/>
      <c r="L933" s="78" t="e">
        <f t="shared" si="28"/>
        <v>#NAME?</v>
      </c>
      <c r="M933" s="78" t="e">
        <f t="shared" si="29"/>
        <v>#NAME?</v>
      </c>
      <c r="N933" s="86" t="s">
        <v>487</v>
      </c>
      <c r="P933" s="209" t="s">
        <v>1492</v>
      </c>
    </row>
    <row r="934" spans="1:16" ht="12.75">
      <c r="A934" s="45" t="s">
        <v>23</v>
      </c>
      <c r="B934" s="22">
        <v>1270050</v>
      </c>
      <c r="C934" s="31" t="s">
        <v>534</v>
      </c>
      <c r="D934" s="31"/>
      <c r="E934" s="31" t="s">
        <v>456</v>
      </c>
      <c r="F934" s="34" t="s">
        <v>75</v>
      </c>
      <c r="G934" s="32" t="s">
        <v>535</v>
      </c>
      <c r="K934" s="151"/>
      <c r="L934" s="78" t="e">
        <f t="shared" si="28"/>
        <v>#NAME?</v>
      </c>
      <c r="M934" s="78" t="e">
        <f t="shared" si="29"/>
        <v>#NAME?</v>
      </c>
      <c r="N934" s="86" t="s">
        <v>487</v>
      </c>
      <c r="O934" s="37"/>
      <c r="P934" s="209" t="s">
        <v>1492</v>
      </c>
    </row>
    <row r="935" spans="1:16" ht="12.75">
      <c r="A935" s="45" t="s">
        <v>532</v>
      </c>
      <c r="B935" s="22">
        <v>50460</v>
      </c>
      <c r="C935" s="83" t="s">
        <v>1345</v>
      </c>
      <c r="D935" s="31"/>
      <c r="E935" s="31" t="s">
        <v>457</v>
      </c>
      <c r="F935" s="34" t="s">
        <v>23</v>
      </c>
      <c r="G935" s="79" t="s">
        <v>243</v>
      </c>
      <c r="K935" s="151"/>
      <c r="L935" s="78" t="e">
        <f t="shared" si="28"/>
        <v>#NAME?</v>
      </c>
      <c r="M935" s="78" t="e">
        <f t="shared" si="29"/>
        <v>#NAME?</v>
      </c>
      <c r="N935" s="86" t="s">
        <v>488</v>
      </c>
      <c r="O935" s="37"/>
      <c r="P935" s="81" t="s">
        <v>1373</v>
      </c>
    </row>
    <row r="936" spans="1:16" ht="12.75">
      <c r="A936" s="86" t="s">
        <v>599</v>
      </c>
      <c r="B936" s="22">
        <v>144525</v>
      </c>
      <c r="C936" s="87" t="s">
        <v>553</v>
      </c>
      <c r="D936" s="42" t="s">
        <v>513</v>
      </c>
      <c r="E936" s="87" t="s">
        <v>457</v>
      </c>
      <c r="F936" s="80" t="s">
        <v>23</v>
      </c>
      <c r="G936" s="13" t="s">
        <v>1644</v>
      </c>
      <c r="H936" s="145" t="s">
        <v>830</v>
      </c>
      <c r="I936" s="80" t="s">
        <v>1646</v>
      </c>
      <c r="K936" s="151" t="s">
        <v>1647</v>
      </c>
      <c r="L936" s="78" t="e">
        <f t="shared" si="28"/>
        <v>#NAME?</v>
      </c>
      <c r="M936" s="78" t="e">
        <f t="shared" si="29"/>
        <v>#NAME?</v>
      </c>
      <c r="N936" s="86" t="s">
        <v>488</v>
      </c>
      <c r="P936" s="81" t="s">
        <v>1645</v>
      </c>
    </row>
    <row r="937" spans="1:16" ht="12.75">
      <c r="A937" s="86" t="s">
        <v>1514</v>
      </c>
      <c r="B937" s="22">
        <v>144700</v>
      </c>
      <c r="C937" s="87" t="s">
        <v>553</v>
      </c>
      <c r="E937" s="87" t="s">
        <v>457</v>
      </c>
      <c r="F937" s="80" t="s">
        <v>23</v>
      </c>
      <c r="G937" s="79" t="s">
        <v>2567</v>
      </c>
      <c r="H937" s="162" t="s">
        <v>2087</v>
      </c>
      <c r="I937" s="43" t="s">
        <v>2568</v>
      </c>
      <c r="K937" s="151" t="s">
        <v>2570</v>
      </c>
      <c r="L937" s="78" t="e">
        <f t="shared" si="28"/>
        <v>#NAME?</v>
      </c>
      <c r="M937" s="78" t="e">
        <f t="shared" si="29"/>
        <v>#NAME?</v>
      </c>
      <c r="N937" s="86" t="s">
        <v>488</v>
      </c>
      <c r="P937" s="81" t="s">
        <v>2569</v>
      </c>
    </row>
    <row r="938" spans="1:16" ht="12.75">
      <c r="A938" s="37" t="s">
        <v>599</v>
      </c>
      <c r="B938" s="22">
        <v>145225</v>
      </c>
      <c r="C938" s="24">
        <v>0</v>
      </c>
      <c r="E938" s="24" t="s">
        <v>457</v>
      </c>
      <c r="F938" s="29" t="s">
        <v>233</v>
      </c>
      <c r="G938" s="32" t="s">
        <v>236</v>
      </c>
      <c r="H938" s="46" t="s">
        <v>830</v>
      </c>
      <c r="I938" s="29">
        <v>334950</v>
      </c>
      <c r="K938" s="151"/>
      <c r="L938" s="78" t="e">
        <f t="shared" si="28"/>
        <v>#NAME?</v>
      </c>
      <c r="M938" s="78" t="e">
        <f t="shared" si="29"/>
        <v>#NAME?</v>
      </c>
      <c r="N938" s="86" t="s">
        <v>488</v>
      </c>
      <c r="P938" s="209" t="s">
        <v>1492</v>
      </c>
    </row>
    <row r="939" spans="1:16" ht="12.75">
      <c r="A939" s="37" t="s">
        <v>246</v>
      </c>
      <c r="B939" s="22">
        <v>145350</v>
      </c>
      <c r="C939" s="82" t="s">
        <v>1344</v>
      </c>
      <c r="E939" s="24" t="s">
        <v>457</v>
      </c>
      <c r="F939" s="29" t="s">
        <v>23</v>
      </c>
      <c r="G939" s="32" t="s">
        <v>245</v>
      </c>
      <c r="K939" s="151" t="s">
        <v>759</v>
      </c>
      <c r="L939" s="78" t="e">
        <f t="shared" si="28"/>
        <v>#NAME?</v>
      </c>
      <c r="M939" s="78" t="e">
        <f t="shared" si="29"/>
        <v>#NAME?</v>
      </c>
      <c r="N939" s="86" t="s">
        <v>488</v>
      </c>
      <c r="O939" s="37"/>
      <c r="P939" s="81" t="s">
        <v>1316</v>
      </c>
    </row>
    <row r="940" spans="1:16" ht="12.75">
      <c r="A940" s="32" t="s">
        <v>246</v>
      </c>
      <c r="B940" s="33">
        <v>145375</v>
      </c>
      <c r="C940" s="82" t="s">
        <v>1344</v>
      </c>
      <c r="D940" s="42" t="s">
        <v>513</v>
      </c>
      <c r="E940" s="34" t="s">
        <v>457</v>
      </c>
      <c r="F940" s="34" t="s">
        <v>23</v>
      </c>
      <c r="G940" s="13" t="s">
        <v>243</v>
      </c>
      <c r="K940" s="151" t="s">
        <v>858</v>
      </c>
      <c r="L940" s="78" t="e">
        <f t="shared" si="28"/>
        <v>#NAME?</v>
      </c>
      <c r="M940" s="78" t="e">
        <f t="shared" si="29"/>
        <v>#NAME?</v>
      </c>
      <c r="N940" s="86" t="s">
        <v>488</v>
      </c>
      <c r="P940" s="188" t="s">
        <v>1714</v>
      </c>
    </row>
    <row r="941" spans="1:16" ht="12.75">
      <c r="A941" s="86" t="s">
        <v>246</v>
      </c>
      <c r="B941" s="22">
        <v>145450</v>
      </c>
      <c r="C941" s="82" t="s">
        <v>1344</v>
      </c>
      <c r="D941" s="42" t="s">
        <v>513</v>
      </c>
      <c r="E941" s="87" t="s">
        <v>457</v>
      </c>
      <c r="F941" s="80" t="s">
        <v>23</v>
      </c>
      <c r="G941" s="13" t="s">
        <v>245</v>
      </c>
      <c r="H941" s="145" t="s">
        <v>830</v>
      </c>
      <c r="I941" s="80" t="s">
        <v>1865</v>
      </c>
      <c r="K941" s="151" t="s">
        <v>1987</v>
      </c>
      <c r="L941" s="78" t="e">
        <f t="shared" si="28"/>
        <v>#NAME?</v>
      </c>
      <c r="M941" s="78" t="e">
        <f t="shared" si="29"/>
        <v>#NAME?</v>
      </c>
      <c r="N941" s="86" t="s">
        <v>488</v>
      </c>
      <c r="P941" s="81" t="s">
        <v>1866</v>
      </c>
    </row>
    <row r="942" spans="1:16" ht="12.75">
      <c r="A942" s="86" t="s">
        <v>246</v>
      </c>
      <c r="B942" s="22">
        <v>145525</v>
      </c>
      <c r="C942" s="82" t="s">
        <v>1344</v>
      </c>
      <c r="D942" s="207" t="s">
        <v>595</v>
      </c>
      <c r="E942" s="87" t="s">
        <v>457</v>
      </c>
      <c r="F942" s="80" t="s">
        <v>233</v>
      </c>
      <c r="G942" s="79" t="s">
        <v>1856</v>
      </c>
      <c r="K942" s="151" t="s">
        <v>1860</v>
      </c>
      <c r="L942" s="78" t="e">
        <f t="shared" si="28"/>
        <v>#NAME?</v>
      </c>
      <c r="M942" s="78" t="e">
        <f t="shared" si="29"/>
        <v>#NAME?</v>
      </c>
      <c r="N942" s="86" t="s">
        <v>488</v>
      </c>
      <c r="P942" s="81" t="s">
        <v>2662</v>
      </c>
    </row>
    <row r="943" spans="1:16" ht="12.75">
      <c r="A943" s="86" t="s">
        <v>246</v>
      </c>
      <c r="B943" s="22">
        <v>145575</v>
      </c>
      <c r="C943" s="82" t="s">
        <v>1344</v>
      </c>
      <c r="D943" s="42" t="s">
        <v>513</v>
      </c>
      <c r="E943" s="87" t="s">
        <v>457</v>
      </c>
      <c r="F943" s="80" t="s">
        <v>233</v>
      </c>
      <c r="G943" s="13" t="s">
        <v>2138</v>
      </c>
      <c r="K943" s="151" t="s">
        <v>1076</v>
      </c>
      <c r="L943" s="78" t="e">
        <f t="shared" si="28"/>
        <v>#NAME?</v>
      </c>
      <c r="M943" s="78" t="e">
        <f t="shared" si="29"/>
        <v>#NAME?</v>
      </c>
      <c r="N943" s="86" t="s">
        <v>488</v>
      </c>
      <c r="P943" s="209" t="s">
        <v>1492</v>
      </c>
    </row>
    <row r="944" spans="1:16" ht="12.75">
      <c r="A944" s="32" t="s">
        <v>33</v>
      </c>
      <c r="B944" s="33">
        <v>145600</v>
      </c>
      <c r="C944" s="82" t="s">
        <v>1344</v>
      </c>
      <c r="D944" s="34" t="s">
        <v>470</v>
      </c>
      <c r="E944" s="34" t="s">
        <v>457</v>
      </c>
      <c r="F944" s="34" t="s">
        <v>233</v>
      </c>
      <c r="G944" s="32" t="s">
        <v>237</v>
      </c>
      <c r="K944" s="151" t="s">
        <v>1246</v>
      </c>
      <c r="L944" s="78" t="e">
        <f t="shared" si="28"/>
        <v>#NAME?</v>
      </c>
      <c r="M944" s="78" t="e">
        <f t="shared" si="29"/>
        <v>#NAME?</v>
      </c>
      <c r="N944" s="86" t="s">
        <v>488</v>
      </c>
      <c r="P944" s="209" t="s">
        <v>1492</v>
      </c>
    </row>
    <row r="945" spans="1:16" ht="12.75">
      <c r="A945" s="32" t="s">
        <v>33</v>
      </c>
      <c r="B945" s="33">
        <v>145600</v>
      </c>
      <c r="C945" s="82" t="s">
        <v>1344</v>
      </c>
      <c r="D945" s="206" t="s">
        <v>793</v>
      </c>
      <c r="E945" s="34" t="s">
        <v>457</v>
      </c>
      <c r="F945" s="34" t="s">
        <v>25</v>
      </c>
      <c r="G945" s="32" t="s">
        <v>239</v>
      </c>
      <c r="K945" s="151" t="s">
        <v>1249</v>
      </c>
      <c r="L945" s="78" t="e">
        <f t="shared" si="28"/>
        <v>#NAME?</v>
      </c>
      <c r="M945" s="78" t="e">
        <f t="shared" si="29"/>
        <v>#NAME?</v>
      </c>
      <c r="N945" s="86" t="s">
        <v>488</v>
      </c>
      <c r="P945" s="81" t="s">
        <v>1243</v>
      </c>
    </row>
    <row r="946" spans="1:16" ht="12.75">
      <c r="A946" s="86" t="s">
        <v>33</v>
      </c>
      <c r="B946" s="22">
        <v>145600</v>
      </c>
      <c r="C946" s="82" t="s">
        <v>1344</v>
      </c>
      <c r="E946" s="87" t="s">
        <v>457</v>
      </c>
      <c r="F946" s="80" t="s">
        <v>105</v>
      </c>
      <c r="G946" s="79" t="s">
        <v>2166</v>
      </c>
      <c r="H946" s="47" t="s">
        <v>829</v>
      </c>
      <c r="I946" s="43" t="s">
        <v>2165</v>
      </c>
      <c r="K946" s="151" t="s">
        <v>1619</v>
      </c>
      <c r="L946" s="78" t="e">
        <f t="shared" si="28"/>
        <v>#NAME?</v>
      </c>
      <c r="M946" s="78" t="e">
        <f t="shared" si="29"/>
        <v>#NAME?</v>
      </c>
      <c r="N946" s="86" t="s">
        <v>488</v>
      </c>
      <c r="P946" s="81" t="s">
        <v>1620</v>
      </c>
    </row>
    <row r="947" spans="1:16" ht="12.75">
      <c r="A947" s="86" t="s">
        <v>33</v>
      </c>
      <c r="B947" s="22">
        <v>145600</v>
      </c>
      <c r="C947" s="82" t="s">
        <v>1344</v>
      </c>
      <c r="D947" s="183" t="s">
        <v>2813</v>
      </c>
      <c r="E947" s="87" t="s">
        <v>457</v>
      </c>
      <c r="F947" s="80" t="s">
        <v>23</v>
      </c>
      <c r="G947" s="13" t="s">
        <v>2430</v>
      </c>
      <c r="K947" s="151" t="s">
        <v>2431</v>
      </c>
      <c r="L947" s="78" t="e">
        <f t="shared" si="28"/>
        <v>#NAME?</v>
      </c>
      <c r="M947" s="78" t="e">
        <f t="shared" si="29"/>
        <v>#NAME?</v>
      </c>
      <c r="N947" s="86" t="s">
        <v>488</v>
      </c>
      <c r="P947" s="81" t="s">
        <v>2432</v>
      </c>
    </row>
    <row r="948" spans="1:16" ht="12.75">
      <c r="A948" s="32" t="s">
        <v>172</v>
      </c>
      <c r="B948" s="33">
        <v>145612.5</v>
      </c>
      <c r="C948" s="82" t="s">
        <v>1344</v>
      </c>
      <c r="D948" s="207" t="s">
        <v>502</v>
      </c>
      <c r="E948" s="34" t="s">
        <v>457</v>
      </c>
      <c r="F948" s="34" t="s">
        <v>23</v>
      </c>
      <c r="G948" s="103" t="s">
        <v>248</v>
      </c>
      <c r="K948" s="151" t="s">
        <v>1255</v>
      </c>
      <c r="L948" s="78" t="e">
        <f t="shared" si="28"/>
        <v>#NAME?</v>
      </c>
      <c r="M948" s="78" t="e">
        <f t="shared" si="29"/>
        <v>#NAME?</v>
      </c>
      <c r="N948" s="86" t="s">
        <v>488</v>
      </c>
      <c r="P948" s="81" t="s">
        <v>1277</v>
      </c>
    </row>
    <row r="949" spans="1:16" ht="12.75">
      <c r="A949" s="32" t="s">
        <v>29</v>
      </c>
      <c r="B949" s="33">
        <v>145625</v>
      </c>
      <c r="C949" s="82" t="s">
        <v>1344</v>
      </c>
      <c r="D949" s="42" t="s">
        <v>513</v>
      </c>
      <c r="E949" s="34" t="s">
        <v>457</v>
      </c>
      <c r="F949" s="34" t="s">
        <v>23</v>
      </c>
      <c r="G949" s="32" t="s">
        <v>247</v>
      </c>
      <c r="H949" s="45"/>
      <c r="K949" s="151" t="s">
        <v>2617</v>
      </c>
      <c r="L949" s="78" t="e">
        <f t="shared" si="28"/>
        <v>#NAME?</v>
      </c>
      <c r="M949" s="78" t="e">
        <f t="shared" si="29"/>
        <v>#NAME?</v>
      </c>
      <c r="N949" s="86" t="s">
        <v>488</v>
      </c>
      <c r="P949" s="188" t="s">
        <v>1714</v>
      </c>
    </row>
    <row r="950" spans="1:16" ht="12.75">
      <c r="A950" s="86" t="s">
        <v>68</v>
      </c>
      <c r="B950" s="22">
        <v>145637.5</v>
      </c>
      <c r="C950" s="24" t="s">
        <v>1344</v>
      </c>
      <c r="D950" s="207" t="s">
        <v>1090</v>
      </c>
      <c r="E950" s="24" t="s">
        <v>457</v>
      </c>
      <c r="F950" s="29" t="s">
        <v>233</v>
      </c>
      <c r="G950" s="32" t="s">
        <v>1856</v>
      </c>
      <c r="K950" s="151" t="s">
        <v>1860</v>
      </c>
      <c r="L950" s="78" t="e">
        <f t="shared" si="28"/>
        <v>#NAME?</v>
      </c>
      <c r="M950" s="78" t="e">
        <f t="shared" si="29"/>
        <v>#NAME?</v>
      </c>
      <c r="N950" s="86" t="s">
        <v>488</v>
      </c>
      <c r="P950" s="81" t="s">
        <v>1857</v>
      </c>
    </row>
    <row r="951" spans="1:16" ht="12.75">
      <c r="A951" s="86" t="s">
        <v>44</v>
      </c>
      <c r="B951" s="22">
        <v>145650</v>
      </c>
      <c r="C951" s="82" t="s">
        <v>1344</v>
      </c>
      <c r="E951" s="87" t="s">
        <v>457</v>
      </c>
      <c r="F951" s="80" t="s">
        <v>23</v>
      </c>
      <c r="G951" s="79" t="s">
        <v>245</v>
      </c>
      <c r="K951" s="151"/>
      <c r="L951" s="78" t="e">
        <f t="shared" si="28"/>
        <v>#NAME?</v>
      </c>
      <c r="M951" s="78" t="e">
        <f t="shared" si="29"/>
        <v>#NAME?</v>
      </c>
      <c r="N951" s="86" t="s">
        <v>488</v>
      </c>
      <c r="P951" s="81" t="s">
        <v>1822</v>
      </c>
    </row>
    <row r="952" spans="1:16" ht="12.75">
      <c r="A952" s="32" t="s">
        <v>135</v>
      </c>
      <c r="B952" s="33">
        <v>145675</v>
      </c>
      <c r="C952" s="82" t="s">
        <v>1344</v>
      </c>
      <c r="D952" s="34" t="s">
        <v>470</v>
      </c>
      <c r="E952" s="34" t="s">
        <v>457</v>
      </c>
      <c r="F952" s="34" t="s">
        <v>23</v>
      </c>
      <c r="G952" s="32" t="s">
        <v>249</v>
      </c>
      <c r="K952" s="151"/>
      <c r="L952" s="78" t="e">
        <f t="shared" si="28"/>
        <v>#NAME?</v>
      </c>
      <c r="M952" s="78" t="e">
        <f t="shared" si="29"/>
        <v>#NAME?</v>
      </c>
      <c r="N952" s="86" t="s">
        <v>488</v>
      </c>
      <c r="P952" s="209" t="s">
        <v>1492</v>
      </c>
    </row>
    <row r="953" spans="1:16" ht="12.75">
      <c r="A953" s="160" t="s">
        <v>60</v>
      </c>
      <c r="B953" s="22">
        <v>145700</v>
      </c>
      <c r="C953" s="24" t="s">
        <v>1344</v>
      </c>
      <c r="D953" s="207" t="s">
        <v>1090</v>
      </c>
      <c r="E953" s="24" t="s">
        <v>457</v>
      </c>
      <c r="F953" s="29" t="s">
        <v>233</v>
      </c>
      <c r="G953" s="32" t="s">
        <v>1854</v>
      </c>
      <c r="K953" s="151" t="s">
        <v>1859</v>
      </c>
      <c r="L953" s="78" t="e">
        <f t="shared" si="28"/>
        <v>#NAME?</v>
      </c>
      <c r="M953" s="78" t="e">
        <f t="shared" si="29"/>
        <v>#NAME?</v>
      </c>
      <c r="N953" s="86" t="s">
        <v>488</v>
      </c>
      <c r="P953" s="81" t="s">
        <v>1857</v>
      </c>
    </row>
    <row r="954" spans="1:16" ht="12.75">
      <c r="A954" s="86" t="s">
        <v>60</v>
      </c>
      <c r="B954" s="22">
        <v>145700</v>
      </c>
      <c r="C954" s="82" t="s">
        <v>1344</v>
      </c>
      <c r="D954" s="42" t="s">
        <v>513</v>
      </c>
      <c r="E954" s="87" t="s">
        <v>457</v>
      </c>
      <c r="F954" s="80" t="s">
        <v>25</v>
      </c>
      <c r="G954" s="13" t="s">
        <v>241</v>
      </c>
      <c r="K954" s="151"/>
      <c r="L954" s="78" t="e">
        <f t="shared" si="28"/>
        <v>#NAME?</v>
      </c>
      <c r="M954" s="78" t="e">
        <f t="shared" si="29"/>
        <v>#NAME?</v>
      </c>
      <c r="N954" s="86" t="s">
        <v>488</v>
      </c>
      <c r="P954" s="81" t="s">
        <v>2819</v>
      </c>
    </row>
    <row r="955" spans="1:16" ht="12.75">
      <c r="A955" s="36" t="s">
        <v>60</v>
      </c>
      <c r="B955" s="28">
        <v>145700</v>
      </c>
      <c r="C955" s="82" t="s">
        <v>1344</v>
      </c>
      <c r="D955" s="208" t="s">
        <v>605</v>
      </c>
      <c r="E955" s="29" t="s">
        <v>457</v>
      </c>
      <c r="F955" s="29" t="s">
        <v>105</v>
      </c>
      <c r="G955" s="36" t="s">
        <v>242</v>
      </c>
      <c r="K955" s="151" t="s">
        <v>1252</v>
      </c>
      <c r="L955" s="78" t="e">
        <f t="shared" si="28"/>
        <v>#NAME?</v>
      </c>
      <c r="M955" s="78" t="e">
        <f t="shared" si="29"/>
        <v>#NAME?</v>
      </c>
      <c r="N955" s="86" t="s">
        <v>488</v>
      </c>
      <c r="O955" s="37"/>
      <c r="P955" s="209" t="s">
        <v>1492</v>
      </c>
    </row>
    <row r="956" spans="1:16" ht="12.75">
      <c r="A956" s="32" t="s">
        <v>136</v>
      </c>
      <c r="B956" s="33">
        <v>145712.5</v>
      </c>
      <c r="C956" s="82" t="s">
        <v>1344</v>
      </c>
      <c r="D956" s="205" t="s">
        <v>470</v>
      </c>
      <c r="E956" s="34" t="s">
        <v>457</v>
      </c>
      <c r="F956" s="34" t="s">
        <v>233</v>
      </c>
      <c r="G956" s="32" t="s">
        <v>232</v>
      </c>
      <c r="K956" s="151" t="s">
        <v>1247</v>
      </c>
      <c r="L956" s="78" t="e">
        <f t="shared" si="28"/>
        <v>#NAME?</v>
      </c>
      <c r="M956" s="78" t="e">
        <f t="shared" si="29"/>
        <v>#NAME?</v>
      </c>
      <c r="N956" s="86" t="s">
        <v>488</v>
      </c>
      <c r="O956" s="37"/>
      <c r="P956" s="209" t="s">
        <v>1492</v>
      </c>
    </row>
    <row r="957" spans="1:16" ht="12.75">
      <c r="A957" s="86" t="s">
        <v>2139</v>
      </c>
      <c r="B957" s="22">
        <v>145725</v>
      </c>
      <c r="C957" s="82" t="s">
        <v>1344</v>
      </c>
      <c r="D957" s="42" t="s">
        <v>513</v>
      </c>
      <c r="E957" s="87" t="s">
        <v>457</v>
      </c>
      <c r="F957" s="80" t="s">
        <v>105</v>
      </c>
      <c r="G957" s="13" t="s">
        <v>104</v>
      </c>
      <c r="K957" s="151"/>
      <c r="L957" s="78" t="e">
        <f t="shared" si="28"/>
        <v>#NAME?</v>
      </c>
      <c r="M957" s="78" t="e">
        <f t="shared" si="29"/>
        <v>#NAME?</v>
      </c>
      <c r="N957" s="86" t="s">
        <v>488</v>
      </c>
      <c r="P957" s="209" t="s">
        <v>1492</v>
      </c>
    </row>
    <row r="958" spans="1:16" ht="12.75">
      <c r="A958" s="86" t="s">
        <v>142</v>
      </c>
      <c r="B958" s="22">
        <v>145737.5</v>
      </c>
      <c r="C958" s="82" t="s">
        <v>1344</v>
      </c>
      <c r="D958" s="42" t="s">
        <v>513</v>
      </c>
      <c r="E958" s="87" t="s">
        <v>457</v>
      </c>
      <c r="F958" s="80" t="s">
        <v>25</v>
      </c>
      <c r="G958" s="13" t="s">
        <v>2409</v>
      </c>
      <c r="H958" s="145" t="s">
        <v>830</v>
      </c>
      <c r="I958" s="80" t="s">
        <v>2421</v>
      </c>
      <c r="K958" s="151" t="s">
        <v>2420</v>
      </c>
      <c r="L958" s="78" t="e">
        <f t="shared" si="28"/>
        <v>#NAME?</v>
      </c>
      <c r="M958" s="78" t="e">
        <f t="shared" si="29"/>
        <v>#NAME?</v>
      </c>
      <c r="N958" s="86" t="s">
        <v>488</v>
      </c>
      <c r="P958" s="81" t="s">
        <v>1866</v>
      </c>
    </row>
    <row r="959" spans="1:16" ht="12.75">
      <c r="A959" s="79" t="s">
        <v>142</v>
      </c>
      <c r="B959" s="33">
        <v>145737.5</v>
      </c>
      <c r="C959" s="82" t="s">
        <v>1344</v>
      </c>
      <c r="D959" s="34" t="s">
        <v>470</v>
      </c>
      <c r="E959" s="34" t="s">
        <v>457</v>
      </c>
      <c r="F959" s="34" t="s">
        <v>251</v>
      </c>
      <c r="G959" s="32" t="s">
        <v>551</v>
      </c>
      <c r="H959" s="47" t="s">
        <v>829</v>
      </c>
      <c r="I959" s="43" t="s">
        <v>516</v>
      </c>
      <c r="J959" s="81" t="s">
        <v>470</v>
      </c>
      <c r="K959" s="151" t="s">
        <v>1258</v>
      </c>
      <c r="L959" s="78" t="e">
        <f t="shared" si="28"/>
        <v>#NAME?</v>
      </c>
      <c r="M959" s="78" t="e">
        <f t="shared" si="29"/>
        <v>#NAME?</v>
      </c>
      <c r="N959" s="86" t="s">
        <v>488</v>
      </c>
      <c r="O959" s="37"/>
      <c r="P959" s="81" t="s">
        <v>1827</v>
      </c>
    </row>
    <row r="960" spans="1:16" ht="12.75">
      <c r="A960" s="32" t="s">
        <v>143</v>
      </c>
      <c r="B960" s="33">
        <v>145750</v>
      </c>
      <c r="C960" s="82" t="s">
        <v>1344</v>
      </c>
      <c r="D960" s="42" t="s">
        <v>513</v>
      </c>
      <c r="E960" s="34" t="s">
        <v>457</v>
      </c>
      <c r="F960" s="34" t="s">
        <v>233</v>
      </c>
      <c r="G960" s="13" t="s">
        <v>234</v>
      </c>
      <c r="K960" s="151" t="s">
        <v>1076</v>
      </c>
      <c r="L960" s="78" t="e">
        <f t="shared" si="28"/>
        <v>#NAME?</v>
      </c>
      <c r="M960" s="78" t="e">
        <f t="shared" si="29"/>
        <v>#NAME?</v>
      </c>
      <c r="N960" s="86" t="s">
        <v>488</v>
      </c>
      <c r="P960" s="209" t="s">
        <v>1492</v>
      </c>
    </row>
    <row r="961" spans="1:16" ht="12.75">
      <c r="A961" s="32" t="s">
        <v>138</v>
      </c>
      <c r="B961" s="33">
        <v>145762.5</v>
      </c>
      <c r="C961" s="82" t="s">
        <v>1344</v>
      </c>
      <c r="D961" s="205" t="s">
        <v>605</v>
      </c>
      <c r="E961" s="34" t="s">
        <v>457</v>
      </c>
      <c r="F961" s="34" t="s">
        <v>25</v>
      </c>
      <c r="G961" s="32" t="s">
        <v>238</v>
      </c>
      <c r="K961" s="151" t="s">
        <v>1250</v>
      </c>
      <c r="L961" s="78" t="e">
        <f t="shared" si="28"/>
        <v>#NAME?</v>
      </c>
      <c r="M961" s="78" t="e">
        <f t="shared" si="29"/>
        <v>#NAME?</v>
      </c>
      <c r="N961" s="86" t="s">
        <v>488</v>
      </c>
      <c r="O961" s="37"/>
      <c r="P961" s="86" t="s">
        <v>1240</v>
      </c>
    </row>
    <row r="962" spans="1:16" ht="12.75">
      <c r="A962" s="32" t="s">
        <v>138</v>
      </c>
      <c r="B962" s="33">
        <v>145762.5</v>
      </c>
      <c r="C962" s="82" t="s">
        <v>1344</v>
      </c>
      <c r="D962" s="82" t="s">
        <v>470</v>
      </c>
      <c r="E962" s="34" t="s">
        <v>457</v>
      </c>
      <c r="F962" s="34" t="s">
        <v>251</v>
      </c>
      <c r="G962" s="32" t="s">
        <v>250</v>
      </c>
      <c r="K962" s="151" t="s">
        <v>1258</v>
      </c>
      <c r="L962" s="78" t="e">
        <f t="shared" si="28"/>
        <v>#NAME?</v>
      </c>
      <c r="M962" s="78" t="e">
        <f t="shared" si="29"/>
        <v>#NAME?</v>
      </c>
      <c r="N962" s="86" t="s">
        <v>488</v>
      </c>
      <c r="O962" s="37"/>
      <c r="P962" s="81" t="s">
        <v>1709</v>
      </c>
    </row>
    <row r="963" spans="1:16" ht="12.75">
      <c r="A963" s="32" t="s">
        <v>153</v>
      </c>
      <c r="B963" s="33">
        <v>145775</v>
      </c>
      <c r="C963" s="82" t="s">
        <v>1344</v>
      </c>
      <c r="D963" s="42" t="s">
        <v>513</v>
      </c>
      <c r="E963" s="34" t="s">
        <v>457</v>
      </c>
      <c r="F963" s="34" t="s">
        <v>233</v>
      </c>
      <c r="G963" s="13" t="s">
        <v>235</v>
      </c>
      <c r="K963" s="151" t="s">
        <v>1248</v>
      </c>
      <c r="L963" s="78" t="e">
        <f t="shared" si="28"/>
        <v>#NAME?</v>
      </c>
      <c r="M963" s="78" t="e">
        <f t="shared" si="29"/>
        <v>#NAME?</v>
      </c>
      <c r="N963" s="86" t="s">
        <v>488</v>
      </c>
      <c r="O963" s="37"/>
      <c r="P963" s="209" t="s">
        <v>1492</v>
      </c>
    </row>
    <row r="964" spans="1:16" ht="12.75">
      <c r="A964" s="32" t="s">
        <v>153</v>
      </c>
      <c r="B964" s="33">
        <v>145775</v>
      </c>
      <c r="C964" s="82" t="s">
        <v>1344</v>
      </c>
      <c r="D964" s="206" t="s">
        <v>502</v>
      </c>
      <c r="E964" s="34" t="s">
        <v>457</v>
      </c>
      <c r="F964" s="34" t="s">
        <v>105</v>
      </c>
      <c r="G964" s="32" t="s">
        <v>104</v>
      </c>
      <c r="K964" s="80" t="s">
        <v>1253</v>
      </c>
      <c r="L964" s="78" t="e">
        <f t="shared" si="28"/>
        <v>#NAME?</v>
      </c>
      <c r="M964" s="78" t="e">
        <f t="shared" si="29"/>
        <v>#NAME?</v>
      </c>
      <c r="N964" s="86" t="s">
        <v>488</v>
      </c>
      <c r="P964" s="209" t="s">
        <v>1492</v>
      </c>
    </row>
    <row r="965" spans="1:16" ht="12.75">
      <c r="A965" s="36" t="s">
        <v>41</v>
      </c>
      <c r="B965" s="28">
        <v>145787.5</v>
      </c>
      <c r="C965" s="82" t="s">
        <v>1344</v>
      </c>
      <c r="D965" s="29" t="s">
        <v>470</v>
      </c>
      <c r="E965" s="34" t="s">
        <v>457</v>
      </c>
      <c r="F965" s="29" t="s">
        <v>25</v>
      </c>
      <c r="G965" s="36" t="s">
        <v>240</v>
      </c>
      <c r="K965" s="151"/>
      <c r="L965" s="78" t="e">
        <f t="shared" si="28"/>
        <v>#NAME?</v>
      </c>
      <c r="M965" s="78" t="e">
        <f t="shared" si="29"/>
        <v>#NAME?</v>
      </c>
      <c r="N965" s="86" t="s">
        <v>488</v>
      </c>
      <c r="P965" s="209" t="s">
        <v>1492</v>
      </c>
    </row>
    <row r="966" spans="1:16" ht="12.75">
      <c r="A966" s="86" t="s">
        <v>41</v>
      </c>
      <c r="B966" s="22">
        <v>145787.5</v>
      </c>
      <c r="C966" s="82" t="s">
        <v>1344</v>
      </c>
      <c r="E966" s="87" t="s">
        <v>457</v>
      </c>
      <c r="F966" s="80" t="s">
        <v>23</v>
      </c>
      <c r="G966" s="79" t="s">
        <v>245</v>
      </c>
      <c r="K966" s="151"/>
      <c r="L966" s="78" t="e">
        <f t="shared" si="28"/>
        <v>#NAME?</v>
      </c>
      <c r="M966" s="78" t="e">
        <f t="shared" si="29"/>
        <v>#NAME?</v>
      </c>
      <c r="N966" s="86" t="s">
        <v>488</v>
      </c>
      <c r="P966" s="81" t="s">
        <v>1622</v>
      </c>
    </row>
    <row r="967" spans="1:16" ht="12.75">
      <c r="A967" s="86" t="s">
        <v>246</v>
      </c>
      <c r="B967" s="22">
        <v>145850</v>
      </c>
      <c r="C967" s="82" t="s">
        <v>1344</v>
      </c>
      <c r="D967" s="42" t="s">
        <v>513</v>
      </c>
      <c r="E967" s="87" t="s">
        <v>457</v>
      </c>
      <c r="F967" s="80" t="s">
        <v>23</v>
      </c>
      <c r="G967" s="13" t="s">
        <v>249</v>
      </c>
      <c r="H967" s="145" t="s">
        <v>830</v>
      </c>
      <c r="I967" s="80" t="s">
        <v>1359</v>
      </c>
      <c r="K967" s="151"/>
      <c r="L967" s="78" t="e">
        <f t="shared" si="28"/>
        <v>#NAME?</v>
      </c>
      <c r="M967" s="78" t="e">
        <f t="shared" si="29"/>
        <v>#NAME?</v>
      </c>
      <c r="N967" s="86" t="s">
        <v>488</v>
      </c>
      <c r="P967" s="188" t="s">
        <v>2819</v>
      </c>
    </row>
    <row r="968" spans="1:16" ht="12.75">
      <c r="A968" s="192" t="s">
        <v>599</v>
      </c>
      <c r="B968" s="22">
        <v>145887.5</v>
      </c>
      <c r="C968" s="87" t="s">
        <v>553</v>
      </c>
      <c r="D968" s="207" t="s">
        <v>605</v>
      </c>
      <c r="E968" s="87" t="s">
        <v>457</v>
      </c>
      <c r="F968" s="80" t="s">
        <v>25</v>
      </c>
      <c r="G968" s="79" t="s">
        <v>1826</v>
      </c>
      <c r="H968" s="145" t="s">
        <v>830</v>
      </c>
      <c r="I968" s="80" t="s">
        <v>1824</v>
      </c>
      <c r="K968" s="151"/>
      <c r="L968" s="78" t="e">
        <f t="shared" si="28"/>
        <v>#NAME?</v>
      </c>
      <c r="M968" s="78" t="e">
        <f t="shared" si="29"/>
        <v>#NAME?</v>
      </c>
      <c r="N968" s="86" t="s">
        <v>488</v>
      </c>
      <c r="P968" s="81" t="s">
        <v>1825</v>
      </c>
    </row>
    <row r="969" spans="1:16" ht="12.75">
      <c r="A969" s="86" t="s">
        <v>246</v>
      </c>
      <c r="B969" s="22">
        <v>145993.7</v>
      </c>
      <c r="C969" s="87" t="s">
        <v>1555</v>
      </c>
      <c r="E969" s="87" t="s">
        <v>457</v>
      </c>
      <c r="F969" s="80" t="s">
        <v>23</v>
      </c>
      <c r="G969" s="79" t="s">
        <v>550</v>
      </c>
      <c r="H969" s="47" t="s">
        <v>829</v>
      </c>
      <c r="I969" s="43" t="s">
        <v>1541</v>
      </c>
      <c r="J969" s="81" t="s">
        <v>470</v>
      </c>
      <c r="K969" s="151" t="s">
        <v>1256</v>
      </c>
      <c r="L969" s="78" t="e">
        <f t="shared" si="28"/>
        <v>#NAME?</v>
      </c>
      <c r="M969" s="78" t="e">
        <f t="shared" si="29"/>
        <v>#NAME?</v>
      </c>
      <c r="N969" s="86" t="s">
        <v>488</v>
      </c>
      <c r="P969" s="81" t="s">
        <v>1373</v>
      </c>
    </row>
    <row r="970" spans="1:16" ht="12.75">
      <c r="A970" s="86" t="s">
        <v>322</v>
      </c>
      <c r="B970" s="22">
        <v>430000</v>
      </c>
      <c r="C970" s="31" t="s">
        <v>1</v>
      </c>
      <c r="D970" s="207" t="s">
        <v>1090</v>
      </c>
      <c r="E970" s="24" t="s">
        <v>457</v>
      </c>
      <c r="F970" s="156" t="s">
        <v>233</v>
      </c>
      <c r="G970" s="17" t="s">
        <v>234</v>
      </c>
      <c r="H970" s="16" t="s">
        <v>831</v>
      </c>
      <c r="K970" s="151"/>
      <c r="L970" s="78" t="e">
        <f t="shared" si="28"/>
        <v>#NAME?</v>
      </c>
      <c r="M970" s="78" t="e">
        <f t="shared" si="29"/>
        <v>#NAME?</v>
      </c>
      <c r="N970" s="86" t="s">
        <v>488</v>
      </c>
      <c r="P970" s="81" t="s">
        <v>1857</v>
      </c>
    </row>
    <row r="971" spans="1:16" ht="12.75">
      <c r="A971" s="45" t="s">
        <v>30</v>
      </c>
      <c r="B971" s="22">
        <v>430025</v>
      </c>
      <c r="C971" s="31" t="s">
        <v>1</v>
      </c>
      <c r="D971" s="83" t="s">
        <v>470</v>
      </c>
      <c r="E971" s="31" t="s">
        <v>457</v>
      </c>
      <c r="F971" s="34" t="s">
        <v>25</v>
      </c>
      <c r="G971" s="32" t="s">
        <v>239</v>
      </c>
      <c r="K971" s="151" t="s">
        <v>1249</v>
      </c>
      <c r="L971" s="78" t="e">
        <f t="shared" si="28"/>
        <v>#NAME?</v>
      </c>
      <c r="M971" s="78" t="e">
        <f t="shared" si="29"/>
        <v>#NAME?</v>
      </c>
      <c r="N971" s="86" t="s">
        <v>488</v>
      </c>
      <c r="P971" s="81" t="s">
        <v>1244</v>
      </c>
    </row>
    <row r="972" spans="1:16" ht="12.75">
      <c r="A972" s="86" t="s">
        <v>30</v>
      </c>
      <c r="B972" s="22">
        <v>430025</v>
      </c>
      <c r="C972" s="31" t="s">
        <v>1</v>
      </c>
      <c r="E972" s="87" t="s">
        <v>457</v>
      </c>
      <c r="F972" s="80" t="s">
        <v>23</v>
      </c>
      <c r="G972" s="79" t="s">
        <v>1796</v>
      </c>
      <c r="K972" s="151"/>
      <c r="L972" s="78" t="e">
        <f t="shared" si="28"/>
        <v>#NAME?</v>
      </c>
      <c r="M972" s="78" t="e">
        <f t="shared" si="29"/>
        <v>#NAME?</v>
      </c>
      <c r="N972" s="86" t="s">
        <v>488</v>
      </c>
      <c r="P972" s="81" t="s">
        <v>1622</v>
      </c>
    </row>
    <row r="973" spans="1:16" ht="12.75">
      <c r="A973" s="86" t="s">
        <v>30</v>
      </c>
      <c r="B973" s="22">
        <v>430025</v>
      </c>
      <c r="C973" s="31" t="s">
        <v>1</v>
      </c>
      <c r="D973" s="42" t="s">
        <v>513</v>
      </c>
      <c r="E973" s="87" t="s">
        <v>457</v>
      </c>
      <c r="F973" s="80" t="s">
        <v>23</v>
      </c>
      <c r="G973" s="13" t="s">
        <v>1710</v>
      </c>
      <c r="K973" s="151" t="s">
        <v>1724</v>
      </c>
      <c r="L973" s="78" t="e">
        <f t="shared" si="28"/>
        <v>#NAME?</v>
      </c>
      <c r="M973" s="78" t="e">
        <f t="shared" si="29"/>
        <v>#NAME?</v>
      </c>
      <c r="N973" s="86" t="s">
        <v>488</v>
      </c>
      <c r="P973" s="81" t="s">
        <v>1373</v>
      </c>
    </row>
    <row r="974" spans="1:16" ht="12.75">
      <c r="A974" s="86" t="s">
        <v>185</v>
      </c>
      <c r="B974" s="22">
        <v>430037.5</v>
      </c>
      <c r="C974" s="83" t="s">
        <v>53</v>
      </c>
      <c r="D974" s="207" t="s">
        <v>509</v>
      </c>
      <c r="E974" s="87" t="s">
        <v>457</v>
      </c>
      <c r="F974" s="80" t="s">
        <v>25</v>
      </c>
      <c r="G974" s="79" t="s">
        <v>239</v>
      </c>
      <c r="K974" s="151" t="s">
        <v>1249</v>
      </c>
      <c r="L974" s="78" t="e">
        <f t="shared" si="28"/>
        <v>#NAME?</v>
      </c>
      <c r="M974" s="78" t="e">
        <f t="shared" si="29"/>
        <v>#NAME?</v>
      </c>
      <c r="N974" s="86" t="s">
        <v>488</v>
      </c>
      <c r="P974" s="81" t="s">
        <v>2662</v>
      </c>
    </row>
    <row r="975" spans="1:16" ht="12.75">
      <c r="A975" s="45" t="s">
        <v>57</v>
      </c>
      <c r="B975" s="22">
        <v>430050</v>
      </c>
      <c r="C975" s="31" t="s">
        <v>1</v>
      </c>
      <c r="D975" s="31" t="s">
        <v>470</v>
      </c>
      <c r="E975" s="31" t="s">
        <v>457</v>
      </c>
      <c r="F975" s="34" t="s">
        <v>23</v>
      </c>
      <c r="G975" s="32" t="s">
        <v>244</v>
      </c>
      <c r="H975"/>
      <c r="I975" s="43" t="s">
        <v>470</v>
      </c>
      <c r="K975" s="151" t="s">
        <v>1732</v>
      </c>
      <c r="L975" s="78" t="e">
        <f t="shared" si="28"/>
        <v>#NAME?</v>
      </c>
      <c r="M975" s="78" t="e">
        <f t="shared" si="29"/>
        <v>#NAME?</v>
      </c>
      <c r="N975" s="86" t="s">
        <v>488</v>
      </c>
      <c r="P975" s="81" t="s">
        <v>1277</v>
      </c>
    </row>
    <row r="976" spans="1:16" ht="12.75">
      <c r="A976" s="102" t="s">
        <v>63</v>
      </c>
      <c r="B976" s="22">
        <v>430062.5</v>
      </c>
      <c r="C976" s="31" t="s">
        <v>53</v>
      </c>
      <c r="D976" s="31" t="s">
        <v>470</v>
      </c>
      <c r="E976" s="31" t="s">
        <v>457</v>
      </c>
      <c r="F976" s="34" t="s">
        <v>23</v>
      </c>
      <c r="G976" s="32" t="s">
        <v>550</v>
      </c>
      <c r="H976" s="47" t="s">
        <v>829</v>
      </c>
      <c r="I976" s="43" t="s">
        <v>1541</v>
      </c>
      <c r="J976" s="81" t="s">
        <v>470</v>
      </c>
      <c r="K976" s="151" t="s">
        <v>1256</v>
      </c>
      <c r="L976" s="78" t="e">
        <f aca="true" t="shared" si="30" ref="L976:L1039">KmHomeLoc2DxLoc(PontiHomeLoc,K976)</f>
        <v>#NAME?</v>
      </c>
      <c r="M976" s="78" t="e">
        <f aca="true" t="shared" si="31" ref="M976:M1039">BearingHomeLoc2DxLoc(PontiHomeLoc,K976)</f>
        <v>#NAME?</v>
      </c>
      <c r="N976" s="86" t="s">
        <v>488</v>
      </c>
      <c r="P976" s="81" t="s">
        <v>1373</v>
      </c>
    </row>
    <row r="977" spans="1:16" ht="12.75">
      <c r="A977" s="45" t="s">
        <v>38</v>
      </c>
      <c r="B977" s="22">
        <v>430075</v>
      </c>
      <c r="C977" s="31" t="s">
        <v>1</v>
      </c>
      <c r="D977" s="31" t="s">
        <v>470</v>
      </c>
      <c r="E977" s="31" t="s">
        <v>457</v>
      </c>
      <c r="F977" s="34" t="s">
        <v>233</v>
      </c>
      <c r="G977" s="32" t="s">
        <v>236</v>
      </c>
      <c r="K977" s="151"/>
      <c r="L977" s="78" t="e">
        <f t="shared" si="30"/>
        <v>#NAME?</v>
      </c>
      <c r="M977" s="78" t="e">
        <f t="shared" si="31"/>
        <v>#NAME?</v>
      </c>
      <c r="N977" s="86" t="s">
        <v>488</v>
      </c>
      <c r="P977" s="209" t="s">
        <v>1492</v>
      </c>
    </row>
    <row r="978" spans="1:16" ht="12.75">
      <c r="A978" s="45" t="s">
        <v>38</v>
      </c>
      <c r="B978" s="22">
        <v>430075</v>
      </c>
      <c r="C978" s="31" t="s">
        <v>53</v>
      </c>
      <c r="D978" s="31" t="s">
        <v>470</v>
      </c>
      <c r="E978" s="31" t="s">
        <v>457</v>
      </c>
      <c r="F978" s="34" t="s">
        <v>25</v>
      </c>
      <c r="G978" s="32" t="s">
        <v>522</v>
      </c>
      <c r="H978" s="46" t="s">
        <v>830</v>
      </c>
      <c r="I978" s="80" t="s">
        <v>2663</v>
      </c>
      <c r="K978" s="151"/>
      <c r="L978" s="78" t="e">
        <f t="shared" si="30"/>
        <v>#NAME?</v>
      </c>
      <c r="M978" s="78" t="e">
        <f t="shared" si="31"/>
        <v>#NAME?</v>
      </c>
      <c r="N978" s="86" t="s">
        <v>488</v>
      </c>
      <c r="O978" s="37"/>
      <c r="P978" s="188" t="s">
        <v>2662</v>
      </c>
    </row>
    <row r="979" spans="1:16" ht="12.75">
      <c r="A979" s="86" t="s">
        <v>38</v>
      </c>
      <c r="B979" s="22">
        <v>430075</v>
      </c>
      <c r="C979" s="31" t="s">
        <v>1</v>
      </c>
      <c r="E979" s="87" t="s">
        <v>457</v>
      </c>
      <c r="F979" s="80" t="s">
        <v>105</v>
      </c>
      <c r="G979" s="79" t="s">
        <v>2166</v>
      </c>
      <c r="H979" s="162" t="s">
        <v>1912</v>
      </c>
      <c r="I979" s="43" t="s">
        <v>2165</v>
      </c>
      <c r="K979" s="151" t="s">
        <v>1619</v>
      </c>
      <c r="L979" s="78" t="e">
        <f t="shared" si="30"/>
        <v>#NAME?</v>
      </c>
      <c r="M979" s="78" t="e">
        <f t="shared" si="31"/>
        <v>#NAME?</v>
      </c>
      <c r="N979" s="86" t="s">
        <v>488</v>
      </c>
      <c r="P979" s="81" t="s">
        <v>1620</v>
      </c>
    </row>
    <row r="980" spans="1:16" ht="12.75">
      <c r="A980" s="45" t="s">
        <v>38</v>
      </c>
      <c r="B980" s="22">
        <v>430075</v>
      </c>
      <c r="C980" s="31" t="s">
        <v>1</v>
      </c>
      <c r="D980" s="31" t="s">
        <v>470</v>
      </c>
      <c r="E980" s="31" t="s">
        <v>457</v>
      </c>
      <c r="F980" s="34" t="s">
        <v>105</v>
      </c>
      <c r="G980" s="79" t="s">
        <v>1711</v>
      </c>
      <c r="K980" s="151"/>
      <c r="L980" s="78" t="e">
        <f t="shared" si="30"/>
        <v>#NAME?</v>
      </c>
      <c r="M980" s="78" t="e">
        <f t="shared" si="31"/>
        <v>#NAME?</v>
      </c>
      <c r="N980" s="86" t="s">
        <v>488</v>
      </c>
      <c r="O980" s="37"/>
      <c r="P980" s="209" t="s">
        <v>1492</v>
      </c>
    </row>
    <row r="981" spans="1:16" ht="12.75">
      <c r="A981" s="86" t="s">
        <v>180</v>
      </c>
      <c r="B981" s="22">
        <v>430100</v>
      </c>
      <c r="C981" s="31" t="s">
        <v>53</v>
      </c>
      <c r="D981" s="207" t="s">
        <v>1090</v>
      </c>
      <c r="E981" s="87" t="s">
        <v>457</v>
      </c>
      <c r="F981" s="80" t="s">
        <v>25</v>
      </c>
      <c r="G981" s="79" t="s">
        <v>24</v>
      </c>
      <c r="H981" s="93"/>
      <c r="K981" s="151" t="s">
        <v>1861</v>
      </c>
      <c r="L981" s="78" t="e">
        <f t="shared" si="30"/>
        <v>#NAME?</v>
      </c>
      <c r="M981" s="78" t="e">
        <f t="shared" si="31"/>
        <v>#NAME?</v>
      </c>
      <c r="N981" s="86" t="s">
        <v>488</v>
      </c>
      <c r="P981" s="81" t="s">
        <v>1857</v>
      </c>
    </row>
    <row r="982" spans="1:16" ht="12.75">
      <c r="A982" s="45" t="s">
        <v>180</v>
      </c>
      <c r="B982" s="22">
        <v>430100</v>
      </c>
      <c r="C982" s="31" t="s">
        <v>53</v>
      </c>
      <c r="D982" s="42" t="s">
        <v>513</v>
      </c>
      <c r="E982" s="31" t="s">
        <v>457</v>
      </c>
      <c r="F982" s="34" t="s">
        <v>105</v>
      </c>
      <c r="G982" s="13" t="s">
        <v>104</v>
      </c>
      <c r="J982" s="37"/>
      <c r="K982" s="151"/>
      <c r="L982" s="78" t="e">
        <f t="shared" si="30"/>
        <v>#NAME?</v>
      </c>
      <c r="M982" s="78" t="e">
        <f t="shared" si="31"/>
        <v>#NAME?</v>
      </c>
      <c r="N982" s="86" t="s">
        <v>488</v>
      </c>
      <c r="O982" s="37"/>
      <c r="P982" s="190" t="s">
        <v>1712</v>
      </c>
    </row>
    <row r="983" spans="1:16" ht="12.75">
      <c r="A983" s="160" t="s">
        <v>36</v>
      </c>
      <c r="B983" s="22">
        <v>430112.5</v>
      </c>
      <c r="C983" s="24" t="s">
        <v>53</v>
      </c>
      <c r="D983" s="207" t="s">
        <v>1090</v>
      </c>
      <c r="E983" s="24" t="s">
        <v>457</v>
      </c>
      <c r="F983" s="80" t="s">
        <v>233</v>
      </c>
      <c r="G983" s="79" t="s">
        <v>2399</v>
      </c>
      <c r="K983" s="151" t="s">
        <v>1250</v>
      </c>
      <c r="L983" s="78" t="e">
        <f t="shared" si="30"/>
        <v>#NAME?</v>
      </c>
      <c r="M983" s="78" t="e">
        <f t="shared" si="31"/>
        <v>#NAME?</v>
      </c>
      <c r="N983" s="86" t="s">
        <v>488</v>
      </c>
      <c r="P983" s="81" t="s">
        <v>1857</v>
      </c>
    </row>
    <row r="984" spans="1:16" ht="12.75">
      <c r="A984" s="45" t="s">
        <v>182</v>
      </c>
      <c r="B984" s="22">
        <v>430125</v>
      </c>
      <c r="C984" s="31" t="s">
        <v>53</v>
      </c>
      <c r="D984" s="42" t="s">
        <v>513</v>
      </c>
      <c r="E984" s="31" t="s">
        <v>457</v>
      </c>
      <c r="F984" s="34" t="s">
        <v>23</v>
      </c>
      <c r="G984" s="13" t="s">
        <v>525</v>
      </c>
      <c r="K984" s="151" t="s">
        <v>1257</v>
      </c>
      <c r="L984" s="78" t="e">
        <f t="shared" si="30"/>
        <v>#NAME?</v>
      </c>
      <c r="M984" s="78" t="e">
        <f t="shared" si="31"/>
        <v>#NAME?</v>
      </c>
      <c r="N984" s="86" t="s">
        <v>488</v>
      </c>
      <c r="O984" s="37"/>
      <c r="P984" s="81" t="s">
        <v>1295</v>
      </c>
    </row>
    <row r="985" spans="1:16" ht="12.75">
      <c r="A985" s="86" t="s">
        <v>4</v>
      </c>
      <c r="B985" s="22">
        <v>430150</v>
      </c>
      <c r="C985" s="83" t="s">
        <v>53</v>
      </c>
      <c r="D985" s="207" t="s">
        <v>509</v>
      </c>
      <c r="E985" s="87" t="s">
        <v>457</v>
      </c>
      <c r="F985" s="80" t="s">
        <v>25</v>
      </c>
      <c r="G985" s="79" t="s">
        <v>24</v>
      </c>
      <c r="K985" s="151" t="s">
        <v>1861</v>
      </c>
      <c r="L985" s="78" t="e">
        <f t="shared" si="30"/>
        <v>#NAME?</v>
      </c>
      <c r="M985" s="78" t="e">
        <f t="shared" si="31"/>
        <v>#NAME?</v>
      </c>
      <c r="N985" s="86" t="s">
        <v>488</v>
      </c>
      <c r="P985" s="81" t="s">
        <v>2662</v>
      </c>
    </row>
    <row r="986" spans="1:16" ht="12.75">
      <c r="A986" s="45" t="s">
        <v>4</v>
      </c>
      <c r="B986" s="22">
        <v>430150</v>
      </c>
      <c r="C986" s="31" t="s">
        <v>53</v>
      </c>
      <c r="D986" s="206" t="s">
        <v>502</v>
      </c>
      <c r="E986" s="31" t="s">
        <v>457</v>
      </c>
      <c r="F986" s="34" t="s">
        <v>23</v>
      </c>
      <c r="G986" s="32" t="s">
        <v>243</v>
      </c>
      <c r="K986" s="151"/>
      <c r="L986" s="78" t="e">
        <f t="shared" si="30"/>
        <v>#NAME?</v>
      </c>
      <c r="M986" s="78" t="e">
        <f t="shared" si="31"/>
        <v>#NAME?</v>
      </c>
      <c r="N986" s="86" t="s">
        <v>488</v>
      </c>
      <c r="P986" s="159" t="s">
        <v>1713</v>
      </c>
    </row>
    <row r="987" spans="1:16" ht="12.75">
      <c r="A987" s="45" t="s">
        <v>13</v>
      </c>
      <c r="B987" s="22">
        <v>430175</v>
      </c>
      <c r="C987" s="31" t="s">
        <v>1</v>
      </c>
      <c r="D987" s="31" t="s">
        <v>470</v>
      </c>
      <c r="E987" s="31" t="s">
        <v>457</v>
      </c>
      <c r="F987" s="34" t="s">
        <v>233</v>
      </c>
      <c r="G987" s="32" t="s">
        <v>234</v>
      </c>
      <c r="K987" s="151" t="s">
        <v>1076</v>
      </c>
      <c r="L987" s="78" t="e">
        <f t="shared" si="30"/>
        <v>#NAME?</v>
      </c>
      <c r="M987" s="78" t="e">
        <f t="shared" si="31"/>
        <v>#NAME?</v>
      </c>
      <c r="N987" s="86" t="s">
        <v>488</v>
      </c>
      <c r="P987" s="209" t="s">
        <v>1492</v>
      </c>
    </row>
    <row r="988" spans="1:16" ht="12.75">
      <c r="A988" s="86" t="s">
        <v>13</v>
      </c>
      <c r="B988" s="22">
        <v>430175</v>
      </c>
      <c r="C988" s="31" t="s">
        <v>1</v>
      </c>
      <c r="D988" s="87" t="s">
        <v>470</v>
      </c>
      <c r="E988" s="87" t="s">
        <v>457</v>
      </c>
      <c r="F988" s="80" t="s">
        <v>105</v>
      </c>
      <c r="G988" s="79" t="s">
        <v>242</v>
      </c>
      <c r="H988" s="162" t="s">
        <v>1902</v>
      </c>
      <c r="I988" s="43" t="s">
        <v>1563</v>
      </c>
      <c r="K988" s="151" t="s">
        <v>1252</v>
      </c>
      <c r="L988" s="78" t="e">
        <f t="shared" si="30"/>
        <v>#NAME?</v>
      </c>
      <c r="M988" s="78" t="e">
        <f t="shared" si="31"/>
        <v>#NAME?</v>
      </c>
      <c r="N988" s="86" t="s">
        <v>488</v>
      </c>
      <c r="P988" s="209" t="s">
        <v>1492</v>
      </c>
    </row>
    <row r="989" spans="1:16" ht="12.75">
      <c r="A989" s="45" t="s">
        <v>21</v>
      </c>
      <c r="B989" s="22">
        <v>430200</v>
      </c>
      <c r="C989" s="31" t="s">
        <v>53</v>
      </c>
      <c r="E989" s="31" t="s">
        <v>457</v>
      </c>
      <c r="F989" s="34" t="s">
        <v>233</v>
      </c>
      <c r="G989" s="32" t="s">
        <v>809</v>
      </c>
      <c r="K989" s="151" t="s">
        <v>859</v>
      </c>
      <c r="L989" s="78" t="e">
        <f t="shared" si="30"/>
        <v>#NAME?</v>
      </c>
      <c r="M989" s="78" t="e">
        <f t="shared" si="31"/>
        <v>#NAME?</v>
      </c>
      <c r="N989" s="86" t="s">
        <v>488</v>
      </c>
      <c r="O989" s="37"/>
      <c r="P989" s="209" t="s">
        <v>1492</v>
      </c>
    </row>
    <row r="990" spans="1:16" ht="12.75">
      <c r="A990" s="45" t="s">
        <v>21</v>
      </c>
      <c r="B990" s="22">
        <v>430200</v>
      </c>
      <c r="C990" s="31" t="s">
        <v>53</v>
      </c>
      <c r="D990" s="206" t="s">
        <v>791</v>
      </c>
      <c r="E990" s="31" t="s">
        <v>457</v>
      </c>
      <c r="F990" s="34" t="s">
        <v>25</v>
      </c>
      <c r="G990" s="32" t="s">
        <v>24</v>
      </c>
      <c r="H990" s="46" t="s">
        <v>830</v>
      </c>
      <c r="I990" s="29">
        <v>48506</v>
      </c>
      <c r="K990" s="151" t="s">
        <v>1251</v>
      </c>
      <c r="L990" s="78" t="e">
        <f t="shared" si="30"/>
        <v>#NAME?</v>
      </c>
      <c r="M990" s="78" t="e">
        <f t="shared" si="31"/>
        <v>#NAME?</v>
      </c>
      <c r="N990" s="86" t="s">
        <v>488</v>
      </c>
      <c r="P990" s="86" t="s">
        <v>2223</v>
      </c>
    </row>
    <row r="991" spans="1:16" ht="12.75">
      <c r="A991" s="86" t="s">
        <v>21</v>
      </c>
      <c r="B991" s="22">
        <v>430200</v>
      </c>
      <c r="C991" s="31" t="s">
        <v>1</v>
      </c>
      <c r="E991" s="87" t="s">
        <v>457</v>
      </c>
      <c r="F991" s="80" t="s">
        <v>23</v>
      </c>
      <c r="G991" s="79" t="s">
        <v>2481</v>
      </c>
      <c r="K991" s="151" t="s">
        <v>2482</v>
      </c>
      <c r="L991" s="78" t="e">
        <f t="shared" si="30"/>
        <v>#NAME?</v>
      </c>
      <c r="M991" s="78" t="e">
        <f t="shared" si="31"/>
        <v>#NAME?</v>
      </c>
      <c r="N991" s="86" t="s">
        <v>488</v>
      </c>
      <c r="P991" s="81" t="s">
        <v>2483</v>
      </c>
    </row>
    <row r="992" spans="1:16" ht="12.75">
      <c r="A992" s="160" t="s">
        <v>26</v>
      </c>
      <c r="B992" s="22">
        <v>430225</v>
      </c>
      <c r="C992" s="24" t="s">
        <v>53</v>
      </c>
      <c r="D992" s="207" t="s">
        <v>1090</v>
      </c>
      <c r="E992" s="24" t="s">
        <v>457</v>
      </c>
      <c r="F992" s="29" t="s">
        <v>25</v>
      </c>
      <c r="G992" s="32" t="s">
        <v>24</v>
      </c>
      <c r="K992" s="151" t="s">
        <v>1861</v>
      </c>
      <c r="L992" s="78" t="e">
        <f t="shared" si="30"/>
        <v>#NAME?</v>
      </c>
      <c r="M992" s="78" t="e">
        <f t="shared" si="31"/>
        <v>#NAME?</v>
      </c>
      <c r="N992" s="86" t="s">
        <v>488</v>
      </c>
      <c r="P992" s="81" t="s">
        <v>1857</v>
      </c>
    </row>
    <row r="993" spans="1:16" ht="12.75">
      <c r="A993" s="45" t="s">
        <v>26</v>
      </c>
      <c r="B993" s="22">
        <v>430225</v>
      </c>
      <c r="C993" s="31" t="s">
        <v>1</v>
      </c>
      <c r="D993" s="206" t="s">
        <v>605</v>
      </c>
      <c r="E993" s="31" t="s">
        <v>457</v>
      </c>
      <c r="F993" s="34" t="s">
        <v>105</v>
      </c>
      <c r="G993" s="32" t="s">
        <v>104</v>
      </c>
      <c r="K993" s="151" t="s">
        <v>1254</v>
      </c>
      <c r="L993" s="78" t="e">
        <f t="shared" si="30"/>
        <v>#NAME?</v>
      </c>
      <c r="M993" s="78" t="e">
        <f t="shared" si="31"/>
        <v>#NAME?</v>
      </c>
      <c r="N993" s="86" t="s">
        <v>488</v>
      </c>
      <c r="P993" s="190" t="s">
        <v>1712</v>
      </c>
    </row>
    <row r="994" spans="1:16" ht="12.75">
      <c r="A994" s="160" t="s">
        <v>91</v>
      </c>
      <c r="B994" s="22">
        <v>430250</v>
      </c>
      <c r="C994" s="24" t="s">
        <v>53</v>
      </c>
      <c r="D994" s="207" t="s">
        <v>1090</v>
      </c>
      <c r="E994" s="24" t="s">
        <v>457</v>
      </c>
      <c r="F994" s="29" t="s">
        <v>233</v>
      </c>
      <c r="G994" s="32" t="s">
        <v>1854</v>
      </c>
      <c r="K994" s="151" t="s">
        <v>1859</v>
      </c>
      <c r="L994" s="78" t="e">
        <f t="shared" si="30"/>
        <v>#NAME?</v>
      </c>
      <c r="M994" s="78" t="e">
        <f t="shared" si="31"/>
        <v>#NAME?</v>
      </c>
      <c r="N994" s="86" t="s">
        <v>488</v>
      </c>
      <c r="P994" s="81" t="s">
        <v>1857</v>
      </c>
    </row>
    <row r="995" spans="1:16" ht="12.75">
      <c r="A995" s="45" t="s">
        <v>91</v>
      </c>
      <c r="B995" s="22">
        <v>430250</v>
      </c>
      <c r="C995" s="31" t="s">
        <v>1</v>
      </c>
      <c r="D995" s="206" t="s">
        <v>605</v>
      </c>
      <c r="E995" s="31" t="s">
        <v>457</v>
      </c>
      <c r="F995" s="34" t="s">
        <v>251</v>
      </c>
      <c r="G995" s="32" t="s">
        <v>252</v>
      </c>
      <c r="K995" s="151" t="s">
        <v>1258</v>
      </c>
      <c r="L995" s="78" t="e">
        <f t="shared" si="30"/>
        <v>#NAME?</v>
      </c>
      <c r="M995" s="78" t="e">
        <f t="shared" si="31"/>
        <v>#NAME?</v>
      </c>
      <c r="N995" s="86" t="s">
        <v>488</v>
      </c>
      <c r="O995" s="37"/>
      <c r="P995" s="81" t="s">
        <v>1709</v>
      </c>
    </row>
    <row r="996" spans="1:16" ht="12.75">
      <c r="A996" s="37" t="s">
        <v>88</v>
      </c>
      <c r="B996" s="22">
        <v>430275</v>
      </c>
      <c r="C996" s="31" t="s">
        <v>1</v>
      </c>
      <c r="D996" s="87" t="s">
        <v>470</v>
      </c>
      <c r="E996" s="24" t="s">
        <v>457</v>
      </c>
      <c r="F996" s="29" t="s">
        <v>23</v>
      </c>
      <c r="G996" s="79" t="s">
        <v>500</v>
      </c>
      <c r="H996" s="46" t="s">
        <v>830</v>
      </c>
      <c r="I996" s="80" t="s">
        <v>2498</v>
      </c>
      <c r="K996" s="151" t="s">
        <v>1132</v>
      </c>
      <c r="L996" s="78" t="e">
        <f t="shared" si="30"/>
        <v>#NAME?</v>
      </c>
      <c r="M996" s="78" t="e">
        <f t="shared" si="31"/>
        <v>#NAME?</v>
      </c>
      <c r="N996" s="86" t="s">
        <v>488</v>
      </c>
      <c r="P996" s="86" t="s">
        <v>1822</v>
      </c>
    </row>
    <row r="997" spans="1:16" ht="12.75">
      <c r="A997" s="86" t="s">
        <v>88</v>
      </c>
      <c r="B997" s="22">
        <v>430275</v>
      </c>
      <c r="C997" s="87" t="s">
        <v>1616</v>
      </c>
      <c r="E997" s="87" t="s">
        <v>457</v>
      </c>
      <c r="F997" s="80" t="s">
        <v>23</v>
      </c>
      <c r="G997" s="79" t="s">
        <v>245</v>
      </c>
      <c r="K997" s="151"/>
      <c r="L997" s="78" t="e">
        <f t="shared" si="30"/>
        <v>#NAME?</v>
      </c>
      <c r="M997" s="78" t="e">
        <f t="shared" si="31"/>
        <v>#NAME?</v>
      </c>
      <c r="N997" s="86" t="s">
        <v>488</v>
      </c>
      <c r="P997" s="81" t="s">
        <v>1822</v>
      </c>
    </row>
    <row r="998" spans="1:16" ht="12.75">
      <c r="A998" s="37" t="s">
        <v>83</v>
      </c>
      <c r="B998" s="22">
        <v>430300</v>
      </c>
      <c r="C998" s="31" t="s">
        <v>53</v>
      </c>
      <c r="E998" s="34" t="s">
        <v>457</v>
      </c>
      <c r="F998" s="34" t="s">
        <v>23</v>
      </c>
      <c r="G998" s="32" t="s">
        <v>243</v>
      </c>
      <c r="K998" s="151" t="s">
        <v>858</v>
      </c>
      <c r="L998" s="78" t="e">
        <f t="shared" si="30"/>
        <v>#NAME?</v>
      </c>
      <c r="M998" s="78" t="e">
        <f t="shared" si="31"/>
        <v>#NAME?</v>
      </c>
      <c r="N998" s="86" t="s">
        <v>488</v>
      </c>
      <c r="P998" s="159" t="s">
        <v>1714</v>
      </c>
    </row>
    <row r="999" spans="1:16" ht="12.75">
      <c r="A999" s="86" t="s">
        <v>90</v>
      </c>
      <c r="B999" s="22">
        <v>430325</v>
      </c>
      <c r="C999" s="31" t="s">
        <v>53</v>
      </c>
      <c r="E999" s="87" t="s">
        <v>457</v>
      </c>
      <c r="F999" s="80" t="s">
        <v>23</v>
      </c>
      <c r="G999" s="79" t="s">
        <v>247</v>
      </c>
      <c r="H999" s="162" t="s">
        <v>1902</v>
      </c>
      <c r="I999" s="43" t="s">
        <v>1739</v>
      </c>
      <c r="K999" s="151" t="s">
        <v>1524</v>
      </c>
      <c r="L999" s="78" t="e">
        <f t="shared" si="30"/>
        <v>#NAME?</v>
      </c>
      <c r="M999" s="78" t="e">
        <f t="shared" si="31"/>
        <v>#NAME?</v>
      </c>
      <c r="N999" s="86" t="s">
        <v>488</v>
      </c>
      <c r="P999" s="81" t="s">
        <v>1622</v>
      </c>
    </row>
    <row r="1000" spans="1:16" ht="12.75">
      <c r="A1000" s="102" t="s">
        <v>86</v>
      </c>
      <c r="B1000" s="22">
        <v>430350</v>
      </c>
      <c r="C1000" s="31" t="s">
        <v>53</v>
      </c>
      <c r="D1000" s="83" t="s">
        <v>470</v>
      </c>
      <c r="E1000" s="31" t="s">
        <v>457</v>
      </c>
      <c r="F1000" s="34" t="s">
        <v>25</v>
      </c>
      <c r="G1000" s="32" t="s">
        <v>241</v>
      </c>
      <c r="K1000" s="151"/>
      <c r="L1000" s="78" t="e">
        <f t="shared" si="30"/>
        <v>#NAME?</v>
      </c>
      <c r="M1000" s="78" t="e">
        <f t="shared" si="31"/>
        <v>#NAME?</v>
      </c>
      <c r="N1000" s="86" t="s">
        <v>488</v>
      </c>
      <c r="P1000" s="188" t="s">
        <v>2662</v>
      </c>
    </row>
    <row r="1001" spans="1:16" ht="12.75">
      <c r="A1001" s="160" t="s">
        <v>96</v>
      </c>
      <c r="B1001" s="22">
        <v>430375</v>
      </c>
      <c r="C1001" s="24" t="s">
        <v>53</v>
      </c>
      <c r="D1001" s="207" t="s">
        <v>1090</v>
      </c>
      <c r="E1001" s="24" t="s">
        <v>457</v>
      </c>
      <c r="F1001" s="29" t="s">
        <v>25</v>
      </c>
      <c r="G1001" s="32" t="s">
        <v>1851</v>
      </c>
      <c r="K1001" s="151" t="s">
        <v>1862</v>
      </c>
      <c r="L1001" s="78" t="e">
        <f t="shared" si="30"/>
        <v>#NAME?</v>
      </c>
      <c r="M1001" s="78" t="e">
        <f t="shared" si="31"/>
        <v>#NAME?</v>
      </c>
      <c r="N1001" s="86" t="s">
        <v>488</v>
      </c>
      <c r="P1001" s="81" t="s">
        <v>1857</v>
      </c>
    </row>
    <row r="1002" spans="1:16" ht="12.75">
      <c r="A1002" s="86" t="s">
        <v>96</v>
      </c>
      <c r="B1002" s="22">
        <v>430375</v>
      </c>
      <c r="C1002" s="31" t="s">
        <v>53</v>
      </c>
      <c r="D1002" s="42" t="s">
        <v>513</v>
      </c>
      <c r="E1002" s="87" t="s">
        <v>457</v>
      </c>
      <c r="F1002" s="80" t="s">
        <v>23</v>
      </c>
      <c r="G1002" s="13" t="s">
        <v>1855</v>
      </c>
      <c r="H1002" s="46" t="s">
        <v>830</v>
      </c>
      <c r="I1002" s="80" t="s">
        <v>1723</v>
      </c>
      <c r="K1002" s="151" t="s">
        <v>759</v>
      </c>
      <c r="L1002" s="78" t="e">
        <f t="shared" si="30"/>
        <v>#NAME?</v>
      </c>
      <c r="M1002" s="78" t="e">
        <f t="shared" si="31"/>
        <v>#NAME?</v>
      </c>
      <c r="N1002" s="86" t="s">
        <v>488</v>
      </c>
      <c r="P1002" s="81" t="s">
        <v>1373</v>
      </c>
    </row>
    <row r="1003" spans="1:16" ht="12.75">
      <c r="A1003" s="86" t="s">
        <v>322</v>
      </c>
      <c r="B1003" s="22">
        <v>430400</v>
      </c>
      <c r="C1003" s="87" t="s">
        <v>1616</v>
      </c>
      <c r="E1003" s="87" t="s">
        <v>457</v>
      </c>
      <c r="F1003" s="80" t="s">
        <v>105</v>
      </c>
      <c r="G1003" s="79" t="s">
        <v>1617</v>
      </c>
      <c r="H1003" s="162" t="s">
        <v>829</v>
      </c>
      <c r="I1003" s="43" t="s">
        <v>1618</v>
      </c>
      <c r="K1003" s="151" t="s">
        <v>2168</v>
      </c>
      <c r="L1003" s="78" t="e">
        <f t="shared" si="30"/>
        <v>#NAME?</v>
      </c>
      <c r="M1003" s="78" t="e">
        <f t="shared" si="31"/>
        <v>#NAME?</v>
      </c>
      <c r="N1003" s="86" t="s">
        <v>488</v>
      </c>
      <c r="P1003" s="81" t="s">
        <v>2448</v>
      </c>
    </row>
    <row r="1004" spans="1:16" ht="12.75">
      <c r="A1004" s="86" t="s">
        <v>322</v>
      </c>
      <c r="B1004" s="22">
        <v>430425</v>
      </c>
      <c r="C1004" s="31" t="s">
        <v>1</v>
      </c>
      <c r="E1004" s="87" t="s">
        <v>457</v>
      </c>
      <c r="F1004" s="80" t="s">
        <v>23</v>
      </c>
      <c r="G1004" s="79" t="s">
        <v>245</v>
      </c>
      <c r="H1004" s="47" t="s">
        <v>829</v>
      </c>
      <c r="I1004" s="43" t="s">
        <v>2471</v>
      </c>
      <c r="K1004" s="151"/>
      <c r="L1004" s="78" t="e">
        <f t="shared" si="30"/>
        <v>#NAME?</v>
      </c>
      <c r="M1004" s="78" t="e">
        <f t="shared" si="31"/>
        <v>#NAME?</v>
      </c>
      <c r="N1004" s="86" t="s">
        <v>488</v>
      </c>
      <c r="P1004" s="209" t="s">
        <v>1492</v>
      </c>
    </row>
    <row r="1005" spans="1:16" ht="12.75">
      <c r="A1005" s="86" t="s">
        <v>1514</v>
      </c>
      <c r="B1005" s="22">
        <v>430425</v>
      </c>
      <c r="C1005" s="87" t="s">
        <v>553</v>
      </c>
      <c r="E1005" s="87" t="s">
        <v>457</v>
      </c>
      <c r="F1005" s="80" t="s">
        <v>23</v>
      </c>
      <c r="G1005" s="79" t="s">
        <v>2567</v>
      </c>
      <c r="H1005" s="47" t="s">
        <v>829</v>
      </c>
      <c r="I1005" s="43" t="s">
        <v>2568</v>
      </c>
      <c r="K1005" s="151" t="s">
        <v>2570</v>
      </c>
      <c r="L1005" s="78" t="e">
        <f t="shared" si="30"/>
        <v>#NAME?</v>
      </c>
      <c r="M1005" s="78" t="e">
        <f t="shared" si="31"/>
        <v>#NAME?</v>
      </c>
      <c r="N1005" s="86" t="s">
        <v>488</v>
      </c>
      <c r="P1005" s="81" t="s">
        <v>2569</v>
      </c>
    </row>
    <row r="1006" spans="1:16" ht="12.75">
      <c r="A1006" s="86" t="s">
        <v>1808</v>
      </c>
      <c r="B1006" s="22">
        <v>430450</v>
      </c>
      <c r="C1006" s="31" t="s">
        <v>53</v>
      </c>
      <c r="D1006" s="42" t="s">
        <v>513</v>
      </c>
      <c r="E1006" s="87" t="s">
        <v>457</v>
      </c>
      <c r="F1006" s="80" t="s">
        <v>25</v>
      </c>
      <c r="G1006" s="13" t="s">
        <v>2409</v>
      </c>
      <c r="K1006" s="151" t="s">
        <v>2420</v>
      </c>
      <c r="L1006" s="78" t="e">
        <f t="shared" si="30"/>
        <v>#NAME?</v>
      </c>
      <c r="M1006" s="78" t="e">
        <f t="shared" si="31"/>
        <v>#NAME?</v>
      </c>
      <c r="N1006" s="86" t="s">
        <v>488</v>
      </c>
      <c r="P1006" s="81" t="s">
        <v>1866</v>
      </c>
    </row>
    <row r="1007" spans="1:16" ht="12.75">
      <c r="A1007" s="86" t="s">
        <v>1514</v>
      </c>
      <c r="B1007" s="22">
        <v>430450</v>
      </c>
      <c r="C1007" s="87" t="s">
        <v>553</v>
      </c>
      <c r="E1007" s="87" t="s">
        <v>457</v>
      </c>
      <c r="F1007" s="80" t="s">
        <v>23</v>
      </c>
      <c r="G1007" s="79" t="s">
        <v>1621</v>
      </c>
      <c r="H1007" s="47" t="s">
        <v>829</v>
      </c>
      <c r="I1007" s="43" t="s">
        <v>1665</v>
      </c>
      <c r="K1007" s="151" t="s">
        <v>1666</v>
      </c>
      <c r="L1007" s="78" t="e">
        <f t="shared" si="30"/>
        <v>#NAME?</v>
      </c>
      <c r="M1007" s="78" t="e">
        <f t="shared" si="31"/>
        <v>#NAME?</v>
      </c>
      <c r="N1007" s="86" t="s">
        <v>488</v>
      </c>
      <c r="P1007" s="81" t="s">
        <v>1667</v>
      </c>
    </row>
    <row r="1008" spans="1:16" ht="12.75">
      <c r="A1008" s="86" t="s">
        <v>322</v>
      </c>
      <c r="B1008" s="22">
        <v>430475</v>
      </c>
      <c r="C1008" s="83" t="s">
        <v>53</v>
      </c>
      <c r="D1008" s="42" t="s">
        <v>513</v>
      </c>
      <c r="E1008" s="87" t="s">
        <v>457</v>
      </c>
      <c r="F1008" s="80" t="s">
        <v>23</v>
      </c>
      <c r="G1008" s="79" t="s">
        <v>2814</v>
      </c>
      <c r="K1008" s="151" t="s">
        <v>2815</v>
      </c>
      <c r="L1008" s="78" t="e">
        <f t="shared" si="30"/>
        <v>#NAME?</v>
      </c>
      <c r="M1008" s="78" t="e">
        <f t="shared" si="31"/>
        <v>#NAME?</v>
      </c>
      <c r="N1008" s="86" t="s">
        <v>488</v>
      </c>
      <c r="P1008" s="81" t="s">
        <v>2816</v>
      </c>
    </row>
    <row r="1009" spans="1:16" ht="12.75">
      <c r="A1009" s="86" t="s">
        <v>322</v>
      </c>
      <c r="B1009" s="22">
        <v>430550</v>
      </c>
      <c r="C1009" s="31" t="s">
        <v>53</v>
      </c>
      <c r="E1009" s="87" t="s">
        <v>457</v>
      </c>
      <c r="F1009" s="80" t="s">
        <v>23</v>
      </c>
      <c r="G1009" s="79" t="s">
        <v>245</v>
      </c>
      <c r="H1009" s="47" t="s">
        <v>829</v>
      </c>
      <c r="I1009" s="43" t="s">
        <v>2146</v>
      </c>
      <c r="K1009" s="151" t="s">
        <v>759</v>
      </c>
      <c r="L1009" s="78" t="e">
        <f t="shared" si="30"/>
        <v>#NAME?</v>
      </c>
      <c r="M1009" s="78" t="e">
        <f t="shared" si="31"/>
        <v>#NAME?</v>
      </c>
      <c r="N1009" s="86" t="s">
        <v>488</v>
      </c>
      <c r="P1009" s="209" t="s">
        <v>1492</v>
      </c>
    </row>
    <row r="1010" spans="1:16" ht="12.75">
      <c r="A1010" s="86" t="s">
        <v>322</v>
      </c>
      <c r="B1010" s="22">
        <v>430575</v>
      </c>
      <c r="C1010" s="31" t="s">
        <v>1</v>
      </c>
      <c r="D1010" s="42" t="s">
        <v>513</v>
      </c>
      <c r="E1010" s="87" t="s">
        <v>457</v>
      </c>
      <c r="F1010" s="80" t="s">
        <v>233</v>
      </c>
      <c r="G1010" s="79" t="s">
        <v>2138</v>
      </c>
      <c r="K1010" s="151"/>
      <c r="L1010" s="78" t="e">
        <f t="shared" si="30"/>
        <v>#NAME?</v>
      </c>
      <c r="M1010" s="78" t="e">
        <f t="shared" si="31"/>
        <v>#NAME?</v>
      </c>
      <c r="N1010" s="86" t="s">
        <v>488</v>
      </c>
      <c r="P1010" s="209" t="s">
        <v>1492</v>
      </c>
    </row>
    <row r="1011" spans="1:16" ht="12.75">
      <c r="A1011" s="45" t="s">
        <v>188</v>
      </c>
      <c r="B1011" s="22">
        <v>431225</v>
      </c>
      <c r="C1011" s="31" t="s">
        <v>1</v>
      </c>
      <c r="D1011" s="83" t="s">
        <v>502</v>
      </c>
      <c r="E1011" s="31" t="s">
        <v>457</v>
      </c>
      <c r="F1011" s="34" t="s">
        <v>105</v>
      </c>
      <c r="G1011" s="16" t="s">
        <v>104</v>
      </c>
      <c r="H1011" s="16" t="s">
        <v>831</v>
      </c>
      <c r="K1011" s="151" t="s">
        <v>1131</v>
      </c>
      <c r="L1011" s="78" t="e">
        <f t="shared" si="30"/>
        <v>#NAME?</v>
      </c>
      <c r="M1011" s="78" t="e">
        <f t="shared" si="31"/>
        <v>#NAME?</v>
      </c>
      <c r="N1011" s="86" t="s">
        <v>488</v>
      </c>
      <c r="O1011" s="37"/>
      <c r="P1011" s="81" t="s">
        <v>1418</v>
      </c>
    </row>
    <row r="1012" spans="1:16" ht="12.75">
      <c r="A1012" s="45" t="s">
        <v>424</v>
      </c>
      <c r="B1012" s="22">
        <v>431275</v>
      </c>
      <c r="C1012" s="31" t="s">
        <v>1</v>
      </c>
      <c r="D1012" s="31" t="s">
        <v>502</v>
      </c>
      <c r="E1012" s="31" t="s">
        <v>457</v>
      </c>
      <c r="F1012" s="34" t="s">
        <v>23</v>
      </c>
      <c r="G1012" s="16" t="s">
        <v>500</v>
      </c>
      <c r="H1012" s="17" t="s">
        <v>831</v>
      </c>
      <c r="K1012" s="151" t="s">
        <v>1132</v>
      </c>
      <c r="L1012" s="78" t="e">
        <f t="shared" si="30"/>
        <v>#NAME?</v>
      </c>
      <c r="M1012" s="78" t="e">
        <f t="shared" si="31"/>
        <v>#NAME?</v>
      </c>
      <c r="N1012" s="86" t="s">
        <v>488</v>
      </c>
      <c r="O1012" s="37"/>
      <c r="P1012" s="86" t="s">
        <v>1412</v>
      </c>
    </row>
    <row r="1013" spans="1:16" ht="12.75">
      <c r="A1013" s="45" t="s">
        <v>552</v>
      </c>
      <c r="B1013" s="22">
        <v>431400</v>
      </c>
      <c r="C1013" s="31" t="s">
        <v>553</v>
      </c>
      <c r="D1013" s="31"/>
      <c r="E1013" s="31" t="s">
        <v>457</v>
      </c>
      <c r="F1013" s="34" t="s">
        <v>105</v>
      </c>
      <c r="G1013" s="32" t="s">
        <v>104</v>
      </c>
      <c r="H1013" s="32"/>
      <c r="J1013" s="26" t="s">
        <v>582</v>
      </c>
      <c r="K1013" s="151"/>
      <c r="L1013" s="78" t="e">
        <f t="shared" si="30"/>
        <v>#NAME?</v>
      </c>
      <c r="M1013" s="78" t="e">
        <f t="shared" si="31"/>
        <v>#NAME?</v>
      </c>
      <c r="N1013" s="86" t="s">
        <v>488</v>
      </c>
      <c r="O1013" s="37"/>
      <c r="P1013" s="209" t="s">
        <v>1492</v>
      </c>
    </row>
    <row r="1014" spans="1:16" ht="12.75">
      <c r="A1014" s="86" t="s">
        <v>1419</v>
      </c>
      <c r="B1014" s="22">
        <v>431412.5</v>
      </c>
      <c r="C1014" s="24" t="s">
        <v>1</v>
      </c>
      <c r="D1014" s="207" t="s">
        <v>1090</v>
      </c>
      <c r="E1014" s="24" t="s">
        <v>457</v>
      </c>
      <c r="F1014" s="29" t="s">
        <v>25</v>
      </c>
      <c r="G1014" s="32" t="s">
        <v>1849</v>
      </c>
      <c r="K1014" s="151" t="s">
        <v>1863</v>
      </c>
      <c r="L1014" s="78" t="e">
        <f t="shared" si="30"/>
        <v>#NAME?</v>
      </c>
      <c r="M1014" s="78" t="e">
        <f t="shared" si="31"/>
        <v>#NAME?</v>
      </c>
      <c r="N1014" s="86" t="s">
        <v>488</v>
      </c>
      <c r="P1014" s="81" t="s">
        <v>1857</v>
      </c>
    </row>
    <row r="1015" spans="1:16" ht="12.75">
      <c r="A1015" s="160" t="s">
        <v>987</v>
      </c>
      <c r="B1015" s="22">
        <v>431425</v>
      </c>
      <c r="C1015" s="31" t="s">
        <v>1</v>
      </c>
      <c r="D1015" s="207" t="s">
        <v>605</v>
      </c>
      <c r="E1015" s="87" t="s">
        <v>457</v>
      </c>
      <c r="F1015" s="80" t="s">
        <v>23</v>
      </c>
      <c r="G1015" s="79" t="s">
        <v>1582</v>
      </c>
      <c r="K1015" s="151" t="s">
        <v>1583</v>
      </c>
      <c r="L1015" s="78" t="e">
        <f t="shared" si="30"/>
        <v>#NAME?</v>
      </c>
      <c r="M1015" s="78" t="e">
        <f t="shared" si="31"/>
        <v>#NAME?</v>
      </c>
      <c r="N1015" s="86" t="s">
        <v>488</v>
      </c>
      <c r="P1015" s="81" t="s">
        <v>1584</v>
      </c>
    </row>
    <row r="1016" spans="1:16" ht="12.75">
      <c r="A1016" s="86" t="s">
        <v>205</v>
      </c>
      <c r="B1016" s="22">
        <v>431450</v>
      </c>
      <c r="C1016" s="31" t="s">
        <v>1</v>
      </c>
      <c r="E1016" s="87" t="s">
        <v>457</v>
      </c>
      <c r="F1016" s="80" t="s">
        <v>233</v>
      </c>
      <c r="G1016" s="79" t="s">
        <v>2243</v>
      </c>
      <c r="H1016" s="47" t="s">
        <v>829</v>
      </c>
      <c r="I1016" s="43" t="s">
        <v>2244</v>
      </c>
      <c r="K1016" s="151" t="s">
        <v>2287</v>
      </c>
      <c r="L1016" s="78" t="e">
        <f t="shared" si="30"/>
        <v>#NAME?</v>
      </c>
      <c r="M1016" s="78" t="e">
        <f t="shared" si="31"/>
        <v>#NAME?</v>
      </c>
      <c r="N1016" s="86" t="s">
        <v>488</v>
      </c>
      <c r="P1016" s="81" t="s">
        <v>2245</v>
      </c>
    </row>
    <row r="1017" spans="1:16" ht="12.75">
      <c r="A1017" s="86" t="s">
        <v>205</v>
      </c>
      <c r="B1017" s="22">
        <v>431450</v>
      </c>
      <c r="C1017" s="31" t="s">
        <v>1</v>
      </c>
      <c r="D1017" s="87" t="s">
        <v>470</v>
      </c>
      <c r="E1017" s="87" t="s">
        <v>457</v>
      </c>
      <c r="F1017" s="80" t="s">
        <v>23</v>
      </c>
      <c r="G1017" s="103" t="s">
        <v>249</v>
      </c>
      <c r="H1017" s="162" t="s">
        <v>1912</v>
      </c>
      <c r="I1017" s="43" t="s">
        <v>1740</v>
      </c>
      <c r="K1017" s="151" t="s">
        <v>1257</v>
      </c>
      <c r="L1017" s="78" t="e">
        <f t="shared" si="30"/>
        <v>#NAME?</v>
      </c>
      <c r="M1017" s="78" t="e">
        <f t="shared" si="31"/>
        <v>#NAME?</v>
      </c>
      <c r="N1017" s="86" t="s">
        <v>488</v>
      </c>
      <c r="P1017" s="209" t="s">
        <v>1492</v>
      </c>
    </row>
    <row r="1018" spans="1:16" ht="12.75">
      <c r="A1018" s="86" t="s">
        <v>1819</v>
      </c>
      <c r="B1018" s="22">
        <v>431475</v>
      </c>
      <c r="C1018" s="31" t="s">
        <v>1</v>
      </c>
      <c r="D1018" s="42" t="s">
        <v>513</v>
      </c>
      <c r="E1018" s="87" t="s">
        <v>457</v>
      </c>
      <c r="F1018" s="80" t="s">
        <v>23</v>
      </c>
      <c r="G1018" s="13" t="s">
        <v>245</v>
      </c>
      <c r="H1018" s="93" t="s">
        <v>470</v>
      </c>
      <c r="I1018" s="43" t="s">
        <v>470</v>
      </c>
      <c r="K1018" s="151"/>
      <c r="L1018" s="78" t="e">
        <f t="shared" si="30"/>
        <v>#NAME?</v>
      </c>
      <c r="M1018" s="78" t="e">
        <f t="shared" si="31"/>
        <v>#NAME?</v>
      </c>
      <c r="N1018" s="86" t="s">
        <v>488</v>
      </c>
      <c r="P1018" s="209" t="s">
        <v>1492</v>
      </c>
    </row>
    <row r="1019" spans="1:16" ht="12.75">
      <c r="A1019" s="86" t="s">
        <v>287</v>
      </c>
      <c r="B1019" s="22">
        <v>431500</v>
      </c>
      <c r="C1019" s="31" t="s">
        <v>1</v>
      </c>
      <c r="D1019" s="207" t="s">
        <v>605</v>
      </c>
      <c r="E1019" s="87" t="s">
        <v>457</v>
      </c>
      <c r="F1019" s="80" t="s">
        <v>23</v>
      </c>
      <c r="G1019" s="79" t="s">
        <v>245</v>
      </c>
      <c r="K1019" s="151"/>
      <c r="L1019" s="78" t="e">
        <f t="shared" si="30"/>
        <v>#NAME?</v>
      </c>
      <c r="M1019" s="78" t="e">
        <f t="shared" si="31"/>
        <v>#NAME?</v>
      </c>
      <c r="N1019" s="86" t="s">
        <v>488</v>
      </c>
      <c r="P1019" s="209" t="s">
        <v>1492</v>
      </c>
    </row>
    <row r="1020" spans="1:16" ht="12.75">
      <c r="A1020" s="86" t="s">
        <v>1610</v>
      </c>
      <c r="B1020" s="22">
        <v>431575</v>
      </c>
      <c r="C1020" s="24" t="s">
        <v>1</v>
      </c>
      <c r="D1020" s="207" t="s">
        <v>1090</v>
      </c>
      <c r="E1020" s="24" t="s">
        <v>457</v>
      </c>
      <c r="F1020" s="29" t="s">
        <v>25</v>
      </c>
      <c r="G1020" s="32" t="s">
        <v>1850</v>
      </c>
      <c r="K1020" s="151" t="s">
        <v>1249</v>
      </c>
      <c r="L1020" s="78" t="e">
        <f t="shared" si="30"/>
        <v>#NAME?</v>
      </c>
      <c r="M1020" s="78" t="e">
        <f t="shared" si="31"/>
        <v>#NAME?</v>
      </c>
      <c r="N1020" s="86" t="s">
        <v>488</v>
      </c>
      <c r="P1020" s="81" t="s">
        <v>1857</v>
      </c>
    </row>
    <row r="1021" spans="1:16" ht="12.75">
      <c r="A1021" s="86" t="s">
        <v>2400</v>
      </c>
      <c r="B1021" s="22">
        <v>431625</v>
      </c>
      <c r="C1021" s="24" t="s">
        <v>1</v>
      </c>
      <c r="D1021" s="207" t="s">
        <v>1090</v>
      </c>
      <c r="E1021" s="24" t="s">
        <v>457</v>
      </c>
      <c r="F1021" s="29" t="s">
        <v>23</v>
      </c>
      <c r="G1021" s="32" t="s">
        <v>1855</v>
      </c>
      <c r="K1021" s="151" t="s">
        <v>759</v>
      </c>
      <c r="L1021" s="78" t="e">
        <f t="shared" si="30"/>
        <v>#NAME?</v>
      </c>
      <c r="M1021" s="78" t="e">
        <f t="shared" si="31"/>
        <v>#NAME?</v>
      </c>
      <c r="N1021" s="86" t="s">
        <v>488</v>
      </c>
      <c r="P1021" s="81" t="s">
        <v>1857</v>
      </c>
    </row>
    <row r="1022" spans="1:16" ht="12.75">
      <c r="A1022" s="86" t="s">
        <v>322</v>
      </c>
      <c r="B1022" s="22">
        <v>433800</v>
      </c>
      <c r="C1022" s="24" t="s">
        <v>1</v>
      </c>
      <c r="D1022" s="42" t="s">
        <v>513</v>
      </c>
      <c r="E1022" s="87" t="s">
        <v>457</v>
      </c>
      <c r="F1022" s="80" t="s">
        <v>105</v>
      </c>
      <c r="G1022" s="13" t="s">
        <v>2416</v>
      </c>
      <c r="K1022" s="151" t="s">
        <v>2417</v>
      </c>
      <c r="L1022" s="78" t="e">
        <f t="shared" si="30"/>
        <v>#NAME?</v>
      </c>
      <c r="M1022" s="78" t="e">
        <f t="shared" si="31"/>
        <v>#NAME?</v>
      </c>
      <c r="N1022" s="86" t="s">
        <v>488</v>
      </c>
      <c r="P1022" s="81" t="s">
        <v>2418</v>
      </c>
    </row>
    <row r="1023" spans="1:16" ht="12.75">
      <c r="A1023" s="86" t="s">
        <v>622</v>
      </c>
      <c r="B1023" s="22">
        <v>1297000</v>
      </c>
      <c r="C1023" s="87" t="s">
        <v>540</v>
      </c>
      <c r="E1023" s="87" t="s">
        <v>457</v>
      </c>
      <c r="F1023" s="80" t="s">
        <v>105</v>
      </c>
      <c r="G1023" s="79" t="s">
        <v>2166</v>
      </c>
      <c r="H1023" s="47" t="s">
        <v>829</v>
      </c>
      <c r="I1023" s="43" t="s">
        <v>2165</v>
      </c>
      <c r="K1023" s="151" t="s">
        <v>1619</v>
      </c>
      <c r="L1023" s="78" t="e">
        <f t="shared" si="30"/>
        <v>#NAME?</v>
      </c>
      <c r="M1023" s="78" t="e">
        <f t="shared" si="31"/>
        <v>#NAME?</v>
      </c>
      <c r="N1023" s="86" t="s">
        <v>488</v>
      </c>
      <c r="P1023" s="81" t="s">
        <v>1620</v>
      </c>
    </row>
    <row r="1024" spans="1:16" ht="12.75">
      <c r="A1024" s="102" t="s">
        <v>1722</v>
      </c>
      <c r="B1024" s="22">
        <v>1297050</v>
      </c>
      <c r="C1024" s="83" t="s">
        <v>1556</v>
      </c>
      <c r="D1024" s="31"/>
      <c r="E1024" s="31" t="s">
        <v>457</v>
      </c>
      <c r="F1024" s="34" t="s">
        <v>23</v>
      </c>
      <c r="G1024" s="32" t="s">
        <v>243</v>
      </c>
      <c r="K1024" s="151"/>
      <c r="L1024" s="78" t="e">
        <f t="shared" si="30"/>
        <v>#NAME?</v>
      </c>
      <c r="M1024" s="78" t="e">
        <f t="shared" si="31"/>
        <v>#NAME?</v>
      </c>
      <c r="N1024" s="86" t="s">
        <v>488</v>
      </c>
      <c r="O1024" s="37"/>
      <c r="P1024" s="81" t="s">
        <v>1373</v>
      </c>
    </row>
    <row r="1025" spans="1:16" ht="12.75">
      <c r="A1025" s="102" t="s">
        <v>631</v>
      </c>
      <c r="B1025" s="22">
        <v>1297450</v>
      </c>
      <c r="C1025" s="83" t="s">
        <v>1556</v>
      </c>
      <c r="D1025" s="31"/>
      <c r="E1025" s="31" t="s">
        <v>457</v>
      </c>
      <c r="F1025" s="34" t="s">
        <v>23</v>
      </c>
      <c r="G1025" s="32" t="s">
        <v>550</v>
      </c>
      <c r="H1025" s="47" t="s">
        <v>829</v>
      </c>
      <c r="I1025" s="43" t="s">
        <v>1541</v>
      </c>
      <c r="K1025" s="151" t="s">
        <v>1256</v>
      </c>
      <c r="L1025" s="78" t="e">
        <f t="shared" si="30"/>
        <v>#NAME?</v>
      </c>
      <c r="M1025" s="78" t="e">
        <f t="shared" si="31"/>
        <v>#NAME?</v>
      </c>
      <c r="N1025" s="86" t="s">
        <v>488</v>
      </c>
      <c r="O1025" s="37"/>
      <c r="P1025" s="81" t="s">
        <v>1373</v>
      </c>
    </row>
    <row r="1026" spans="1:16" ht="12.75">
      <c r="A1026" s="86" t="s">
        <v>1514</v>
      </c>
      <c r="B1026" s="22">
        <v>144865</v>
      </c>
      <c r="C1026" s="87" t="s">
        <v>553</v>
      </c>
      <c r="E1026" s="87" t="s">
        <v>461</v>
      </c>
      <c r="F1026" s="80" t="s">
        <v>125</v>
      </c>
      <c r="G1026" s="79" t="s">
        <v>2749</v>
      </c>
      <c r="H1026" s="47" t="s">
        <v>829</v>
      </c>
      <c r="I1026" s="43" t="s">
        <v>2747</v>
      </c>
      <c r="K1026" s="151" t="s">
        <v>2751</v>
      </c>
      <c r="L1026" s="78" t="e">
        <f t="shared" si="30"/>
        <v>#NAME?</v>
      </c>
      <c r="M1026" s="78" t="e">
        <f t="shared" si="31"/>
        <v>#NAME?</v>
      </c>
      <c r="N1026" s="86" t="s">
        <v>489</v>
      </c>
      <c r="P1026" s="81" t="s">
        <v>2746</v>
      </c>
    </row>
    <row r="1027" spans="1:16" ht="12.75">
      <c r="A1027" s="45" t="s">
        <v>552</v>
      </c>
      <c r="B1027" s="22">
        <v>145500</v>
      </c>
      <c r="C1027" s="31" t="s">
        <v>553</v>
      </c>
      <c r="D1027" s="31"/>
      <c r="E1027" s="31" t="s">
        <v>461</v>
      </c>
      <c r="F1027" s="34" t="s">
        <v>125</v>
      </c>
      <c r="G1027" s="32" t="s">
        <v>352</v>
      </c>
      <c r="J1027" s="26" t="s">
        <v>586</v>
      </c>
      <c r="K1027" s="151"/>
      <c r="L1027" s="78" t="e">
        <f t="shared" si="30"/>
        <v>#NAME?</v>
      </c>
      <c r="M1027" s="78" t="e">
        <f t="shared" si="31"/>
        <v>#NAME?</v>
      </c>
      <c r="N1027" s="37" t="s">
        <v>489</v>
      </c>
      <c r="O1027" s="37"/>
      <c r="P1027" s="209" t="s">
        <v>1492</v>
      </c>
    </row>
    <row r="1028" spans="1:16" ht="12.75">
      <c r="A1028" s="86" t="s">
        <v>29</v>
      </c>
      <c r="B1028" s="22">
        <v>145625</v>
      </c>
      <c r="C1028" s="82" t="s">
        <v>1344</v>
      </c>
      <c r="D1028" s="207" t="s">
        <v>605</v>
      </c>
      <c r="E1028" s="87" t="s">
        <v>461</v>
      </c>
      <c r="F1028" s="80" t="s">
        <v>359</v>
      </c>
      <c r="G1028" s="79" t="s">
        <v>361</v>
      </c>
      <c r="K1028" s="151" t="s">
        <v>1070</v>
      </c>
      <c r="L1028" s="78" t="e">
        <f t="shared" si="30"/>
        <v>#NAME?</v>
      </c>
      <c r="M1028" s="78" t="e">
        <f t="shared" si="31"/>
        <v>#NAME?</v>
      </c>
      <c r="N1028" s="86" t="s">
        <v>489</v>
      </c>
      <c r="P1028" s="209" t="s">
        <v>1492</v>
      </c>
    </row>
    <row r="1029" spans="1:16" ht="12.75">
      <c r="A1029" s="36" t="s">
        <v>44</v>
      </c>
      <c r="B1029" s="28">
        <v>145650</v>
      </c>
      <c r="C1029" s="82" t="s">
        <v>1344</v>
      </c>
      <c r="D1029" s="29" t="s">
        <v>470</v>
      </c>
      <c r="E1029" s="29" t="s">
        <v>461</v>
      </c>
      <c r="F1029" s="29" t="s">
        <v>125</v>
      </c>
      <c r="G1029" s="36" t="s">
        <v>353</v>
      </c>
      <c r="J1029" s="37"/>
      <c r="K1029" s="151" t="s">
        <v>1075</v>
      </c>
      <c r="L1029" s="78" t="e">
        <f t="shared" si="30"/>
        <v>#NAME?</v>
      </c>
      <c r="M1029" s="78" t="e">
        <f t="shared" si="31"/>
        <v>#NAME?</v>
      </c>
      <c r="N1029" s="86" t="s">
        <v>489</v>
      </c>
      <c r="P1029" s="209" t="s">
        <v>1492</v>
      </c>
    </row>
    <row r="1030" spans="1:16" ht="12.75">
      <c r="A1030" s="32" t="s">
        <v>135</v>
      </c>
      <c r="B1030" s="33">
        <v>145675</v>
      </c>
      <c r="C1030" s="82" t="s">
        <v>1344</v>
      </c>
      <c r="D1030" s="34" t="s">
        <v>470</v>
      </c>
      <c r="E1030" s="34" t="s">
        <v>461</v>
      </c>
      <c r="F1030" s="34" t="s">
        <v>125</v>
      </c>
      <c r="G1030" s="32" t="s">
        <v>354</v>
      </c>
      <c r="J1030" s="37"/>
      <c r="K1030" s="151"/>
      <c r="L1030" s="78" t="e">
        <f t="shared" si="30"/>
        <v>#NAME?</v>
      </c>
      <c r="M1030" s="78" t="e">
        <f t="shared" si="31"/>
        <v>#NAME?</v>
      </c>
      <c r="N1030" s="86" t="s">
        <v>489</v>
      </c>
      <c r="P1030" s="209" t="s">
        <v>1492</v>
      </c>
    </row>
    <row r="1031" spans="1:16" ht="12.75">
      <c r="A1031" s="86" t="s">
        <v>135</v>
      </c>
      <c r="B1031" s="22">
        <v>145675</v>
      </c>
      <c r="C1031" s="82" t="s">
        <v>1344</v>
      </c>
      <c r="D1031" s="207" t="s">
        <v>470</v>
      </c>
      <c r="E1031" s="87" t="s">
        <v>461</v>
      </c>
      <c r="F1031" s="80" t="s">
        <v>355</v>
      </c>
      <c r="G1031" s="79" t="s">
        <v>2602</v>
      </c>
      <c r="K1031" s="151" t="s">
        <v>2603</v>
      </c>
      <c r="L1031" s="78" t="e">
        <f t="shared" si="30"/>
        <v>#NAME?</v>
      </c>
      <c r="M1031" s="78" t="e">
        <f t="shared" si="31"/>
        <v>#NAME?</v>
      </c>
      <c r="N1031" s="86" t="s">
        <v>489</v>
      </c>
      <c r="P1031" s="81" t="s">
        <v>2014</v>
      </c>
    </row>
    <row r="1032" spans="1:16" ht="12.75">
      <c r="A1032" s="32" t="s">
        <v>60</v>
      </c>
      <c r="B1032" s="33">
        <v>145700</v>
      </c>
      <c r="C1032" s="82" t="s">
        <v>1344</v>
      </c>
      <c r="D1032" s="34" t="s">
        <v>470</v>
      </c>
      <c r="E1032" s="34" t="s">
        <v>461</v>
      </c>
      <c r="F1032" s="34" t="s">
        <v>359</v>
      </c>
      <c r="G1032" s="32" t="s">
        <v>360</v>
      </c>
      <c r="J1032" s="37"/>
      <c r="K1032" s="151" t="s">
        <v>1068</v>
      </c>
      <c r="L1032" s="78" t="e">
        <f t="shared" si="30"/>
        <v>#NAME?</v>
      </c>
      <c r="M1032" s="78" t="e">
        <f t="shared" si="31"/>
        <v>#NAME?</v>
      </c>
      <c r="N1032" s="86" t="s">
        <v>489</v>
      </c>
      <c r="O1032" s="37"/>
      <c r="P1032" s="209" t="s">
        <v>1492</v>
      </c>
    </row>
    <row r="1033" spans="1:16" ht="12.75">
      <c r="A1033" s="86" t="s">
        <v>145</v>
      </c>
      <c r="B1033" s="22">
        <v>145725</v>
      </c>
      <c r="C1033" s="82" t="s">
        <v>1344</v>
      </c>
      <c r="D1033" s="42" t="s">
        <v>511</v>
      </c>
      <c r="E1033" s="87" t="s">
        <v>461</v>
      </c>
      <c r="F1033" s="80" t="s">
        <v>355</v>
      </c>
      <c r="G1033" s="13" t="s">
        <v>2600</v>
      </c>
      <c r="K1033" s="151" t="s">
        <v>2601</v>
      </c>
      <c r="L1033" s="78" t="e">
        <f t="shared" si="30"/>
        <v>#NAME?</v>
      </c>
      <c r="M1033" s="78" t="e">
        <f t="shared" si="31"/>
        <v>#NAME?</v>
      </c>
      <c r="N1033" s="86" t="s">
        <v>489</v>
      </c>
      <c r="P1033" s="81" t="s">
        <v>2014</v>
      </c>
    </row>
    <row r="1034" spans="1:16" ht="12.75">
      <c r="A1034" s="32" t="s">
        <v>143</v>
      </c>
      <c r="B1034" s="33">
        <v>145750</v>
      </c>
      <c r="C1034" s="82" t="s">
        <v>1344</v>
      </c>
      <c r="D1034" s="34" t="s">
        <v>470</v>
      </c>
      <c r="E1034" s="34" t="s">
        <v>461</v>
      </c>
      <c r="F1034" s="34" t="s">
        <v>126</v>
      </c>
      <c r="G1034" s="32" t="s">
        <v>357</v>
      </c>
      <c r="J1034" s="37" t="s">
        <v>569</v>
      </c>
      <c r="K1034" s="151" t="s">
        <v>1072</v>
      </c>
      <c r="L1034" s="78" t="e">
        <f t="shared" si="30"/>
        <v>#NAME?</v>
      </c>
      <c r="M1034" s="78" t="e">
        <f t="shared" si="31"/>
        <v>#NAME?</v>
      </c>
      <c r="N1034" s="86" t="s">
        <v>489</v>
      </c>
      <c r="P1034" s="209" t="s">
        <v>1492</v>
      </c>
    </row>
    <row r="1035" spans="1:16" ht="12.75">
      <c r="A1035" s="32" t="s">
        <v>153</v>
      </c>
      <c r="B1035" s="33">
        <v>145775</v>
      </c>
      <c r="C1035" s="82" t="s">
        <v>1344</v>
      </c>
      <c r="D1035" s="34" t="s">
        <v>470</v>
      </c>
      <c r="E1035" s="34" t="s">
        <v>461</v>
      </c>
      <c r="F1035" s="34" t="s">
        <v>355</v>
      </c>
      <c r="G1035" s="32" t="s">
        <v>356</v>
      </c>
      <c r="J1035" s="37"/>
      <c r="K1035" s="151"/>
      <c r="L1035" s="78" t="e">
        <f t="shared" si="30"/>
        <v>#NAME?</v>
      </c>
      <c r="M1035" s="78" t="e">
        <f t="shared" si="31"/>
        <v>#NAME?</v>
      </c>
      <c r="N1035" s="86" t="s">
        <v>489</v>
      </c>
      <c r="O1035" s="37"/>
      <c r="P1035" s="209" t="s">
        <v>1492</v>
      </c>
    </row>
    <row r="1036" spans="1:16" ht="12.75">
      <c r="A1036" s="32" t="s">
        <v>153</v>
      </c>
      <c r="B1036" s="33">
        <v>145775</v>
      </c>
      <c r="C1036" s="82" t="s">
        <v>1344</v>
      </c>
      <c r="D1036" s="34" t="s">
        <v>470</v>
      </c>
      <c r="E1036" s="34" t="s">
        <v>461</v>
      </c>
      <c r="F1036" s="34" t="s">
        <v>359</v>
      </c>
      <c r="G1036" s="79" t="s">
        <v>358</v>
      </c>
      <c r="J1036" s="37"/>
      <c r="K1036" s="151" t="s">
        <v>1070</v>
      </c>
      <c r="L1036" s="78" t="e">
        <f t="shared" si="30"/>
        <v>#NAME?</v>
      </c>
      <c r="M1036" s="78" t="e">
        <f t="shared" si="31"/>
        <v>#NAME?</v>
      </c>
      <c r="N1036" s="86" t="s">
        <v>489</v>
      </c>
      <c r="P1036" s="209" t="s">
        <v>1492</v>
      </c>
    </row>
    <row r="1037" spans="1:16" ht="12.75">
      <c r="A1037" s="32" t="s">
        <v>41</v>
      </c>
      <c r="B1037" s="33">
        <v>145787.5</v>
      </c>
      <c r="C1037" s="82" t="s">
        <v>1344</v>
      </c>
      <c r="D1037" s="34" t="s">
        <v>470</v>
      </c>
      <c r="E1037" s="34" t="s">
        <v>461</v>
      </c>
      <c r="F1037" s="34" t="s">
        <v>125</v>
      </c>
      <c r="G1037" s="32" t="s">
        <v>350</v>
      </c>
      <c r="J1037" s="37"/>
      <c r="K1037" s="151"/>
      <c r="L1037" s="78" t="e">
        <f t="shared" si="30"/>
        <v>#NAME?</v>
      </c>
      <c r="M1037" s="78" t="e">
        <f t="shared" si="31"/>
        <v>#NAME?</v>
      </c>
      <c r="N1037" s="86" t="s">
        <v>489</v>
      </c>
      <c r="P1037" s="209" t="s">
        <v>1492</v>
      </c>
    </row>
    <row r="1038" spans="1:16" ht="12.75">
      <c r="A1038" s="86" t="s">
        <v>41</v>
      </c>
      <c r="B1038" s="22">
        <v>145787.5</v>
      </c>
      <c r="C1038" s="82" t="s">
        <v>1344</v>
      </c>
      <c r="D1038" s="207" t="s">
        <v>502</v>
      </c>
      <c r="E1038" s="87" t="s">
        <v>461</v>
      </c>
      <c r="F1038" s="80" t="s">
        <v>359</v>
      </c>
      <c r="G1038" s="79" t="s">
        <v>358</v>
      </c>
      <c r="K1038" s="151" t="s">
        <v>1070</v>
      </c>
      <c r="L1038" s="78" t="e">
        <f t="shared" si="30"/>
        <v>#NAME?</v>
      </c>
      <c r="M1038" s="78" t="e">
        <f t="shared" si="31"/>
        <v>#NAME?</v>
      </c>
      <c r="N1038" s="86" t="s">
        <v>489</v>
      </c>
      <c r="P1038" s="81" t="s">
        <v>1596</v>
      </c>
    </row>
    <row r="1039" spans="1:16" ht="12.75">
      <c r="A1039" s="45" t="s">
        <v>30</v>
      </c>
      <c r="B1039" s="22">
        <v>430025</v>
      </c>
      <c r="C1039" s="31" t="s">
        <v>1</v>
      </c>
      <c r="D1039" s="31" t="s">
        <v>470</v>
      </c>
      <c r="E1039" s="31" t="s">
        <v>461</v>
      </c>
      <c r="F1039" s="34" t="s">
        <v>359</v>
      </c>
      <c r="G1039" s="32" t="s">
        <v>547</v>
      </c>
      <c r="J1039" s="37" t="s">
        <v>569</v>
      </c>
      <c r="K1039" s="87" t="s">
        <v>1069</v>
      </c>
      <c r="L1039" s="78" t="e">
        <f t="shared" si="30"/>
        <v>#NAME?</v>
      </c>
      <c r="M1039" s="78" t="e">
        <f t="shared" si="31"/>
        <v>#NAME?</v>
      </c>
      <c r="N1039" s="86" t="s">
        <v>489</v>
      </c>
      <c r="P1039" s="209" t="s">
        <v>1492</v>
      </c>
    </row>
    <row r="1040" spans="1:16" ht="12.75">
      <c r="A1040" s="45" t="s">
        <v>57</v>
      </c>
      <c r="B1040" s="22">
        <v>430050</v>
      </c>
      <c r="C1040" s="31" t="s">
        <v>1</v>
      </c>
      <c r="D1040" s="31" t="s">
        <v>470</v>
      </c>
      <c r="E1040" s="31" t="s">
        <v>461</v>
      </c>
      <c r="F1040" s="34" t="s">
        <v>125</v>
      </c>
      <c r="G1040" s="32" t="s">
        <v>124</v>
      </c>
      <c r="J1040" s="37" t="s">
        <v>569</v>
      </c>
      <c r="K1040" s="151" t="s">
        <v>1074</v>
      </c>
      <c r="L1040" s="78" t="e">
        <f aca="true" t="shared" si="32" ref="L1040:L1086">KmHomeLoc2DxLoc(PontiHomeLoc,K1040)</f>
        <v>#NAME?</v>
      </c>
      <c r="M1040" s="78" t="e">
        <f aca="true" t="shared" si="33" ref="M1040:M1086">BearingHomeLoc2DxLoc(PontiHomeLoc,K1040)</f>
        <v>#NAME?</v>
      </c>
      <c r="N1040" s="86" t="s">
        <v>489</v>
      </c>
      <c r="P1040" s="209" t="s">
        <v>1492</v>
      </c>
    </row>
    <row r="1041" spans="1:16" ht="12.75">
      <c r="A1041" s="45" t="s">
        <v>38</v>
      </c>
      <c r="B1041" s="22">
        <v>430075</v>
      </c>
      <c r="C1041" s="31" t="s">
        <v>1</v>
      </c>
      <c r="D1041" s="31" t="s">
        <v>470</v>
      </c>
      <c r="E1041" s="31" t="s">
        <v>461</v>
      </c>
      <c r="F1041" s="34" t="s">
        <v>125</v>
      </c>
      <c r="G1041" s="32" t="s">
        <v>351</v>
      </c>
      <c r="J1041" s="37"/>
      <c r="K1041" s="151"/>
      <c r="L1041" s="78" t="e">
        <f t="shared" si="32"/>
        <v>#NAME?</v>
      </c>
      <c r="M1041" s="78" t="e">
        <f t="shared" si="33"/>
        <v>#NAME?</v>
      </c>
      <c r="N1041" s="86" t="s">
        <v>489</v>
      </c>
      <c r="P1041" s="209" t="s">
        <v>1492</v>
      </c>
    </row>
    <row r="1042" spans="1:16" ht="12.75">
      <c r="A1042" s="86" t="s">
        <v>38</v>
      </c>
      <c r="B1042" s="22">
        <v>430075</v>
      </c>
      <c r="C1042" s="31" t="s">
        <v>1</v>
      </c>
      <c r="E1042" s="87" t="s">
        <v>461</v>
      </c>
      <c r="F1042" s="80" t="s">
        <v>359</v>
      </c>
      <c r="G1042" s="79" t="s">
        <v>1597</v>
      </c>
      <c r="K1042" s="151" t="s">
        <v>1598</v>
      </c>
      <c r="L1042" s="78" t="e">
        <f t="shared" si="32"/>
        <v>#NAME?</v>
      </c>
      <c r="M1042" s="78" t="e">
        <f t="shared" si="33"/>
        <v>#NAME?</v>
      </c>
      <c r="N1042" s="86" t="s">
        <v>489</v>
      </c>
      <c r="P1042" s="81" t="s">
        <v>1596</v>
      </c>
    </row>
    <row r="1043" spans="1:16" ht="12.75">
      <c r="A1043" s="37" t="s">
        <v>180</v>
      </c>
      <c r="B1043" s="22">
        <v>430100</v>
      </c>
      <c r="C1043" s="31" t="s">
        <v>1</v>
      </c>
      <c r="E1043" s="31" t="s">
        <v>461</v>
      </c>
      <c r="F1043" s="34" t="s">
        <v>125</v>
      </c>
      <c r="G1043" s="32" t="s">
        <v>351</v>
      </c>
      <c r="K1043" s="151" t="s">
        <v>765</v>
      </c>
      <c r="L1043" s="78" t="e">
        <f t="shared" si="32"/>
        <v>#NAME?</v>
      </c>
      <c r="M1043" s="78" t="e">
        <f t="shared" si="33"/>
        <v>#NAME?</v>
      </c>
      <c r="N1043" s="86" t="s">
        <v>489</v>
      </c>
      <c r="O1043" s="81" t="s">
        <v>470</v>
      </c>
      <c r="P1043" s="81" t="s">
        <v>1297</v>
      </c>
    </row>
    <row r="1044" spans="1:16" ht="12.75">
      <c r="A1044" s="45" t="s">
        <v>180</v>
      </c>
      <c r="B1044" s="22">
        <v>430100</v>
      </c>
      <c r="C1044" s="31" t="s">
        <v>1</v>
      </c>
      <c r="D1044" s="31" t="s">
        <v>470</v>
      </c>
      <c r="E1044" s="31" t="s">
        <v>461</v>
      </c>
      <c r="F1044" s="34" t="s">
        <v>359</v>
      </c>
      <c r="G1044" s="32" t="s">
        <v>361</v>
      </c>
      <c r="J1044" s="37" t="s">
        <v>569</v>
      </c>
      <c r="K1044" s="151"/>
      <c r="L1044" s="78" t="e">
        <f t="shared" si="32"/>
        <v>#NAME?</v>
      </c>
      <c r="M1044" s="78" t="e">
        <f t="shared" si="33"/>
        <v>#NAME?</v>
      </c>
      <c r="N1044" s="86" t="s">
        <v>489</v>
      </c>
      <c r="P1044" s="209" t="s">
        <v>1492</v>
      </c>
    </row>
    <row r="1045" spans="1:16" ht="12.75">
      <c r="A1045" s="86" t="s">
        <v>4</v>
      </c>
      <c r="B1045" s="22">
        <v>430150</v>
      </c>
      <c r="C1045" s="83" t="s">
        <v>53</v>
      </c>
      <c r="E1045" s="87" t="s">
        <v>461</v>
      </c>
      <c r="F1045" s="80" t="s">
        <v>125</v>
      </c>
      <c r="G1045" s="79" t="s">
        <v>1828</v>
      </c>
      <c r="K1045" s="151" t="s">
        <v>1829</v>
      </c>
      <c r="L1045" s="78" t="e">
        <f t="shared" si="32"/>
        <v>#NAME?</v>
      </c>
      <c r="M1045" s="78" t="e">
        <f t="shared" si="33"/>
        <v>#NAME?</v>
      </c>
      <c r="N1045" s="86" t="s">
        <v>489</v>
      </c>
      <c r="P1045" s="81" t="s">
        <v>1830</v>
      </c>
    </row>
    <row r="1046" spans="1:16" ht="12.75">
      <c r="A1046" s="86" t="s">
        <v>13</v>
      </c>
      <c r="B1046" s="22">
        <v>430175</v>
      </c>
      <c r="C1046" s="31" t="s">
        <v>1</v>
      </c>
      <c r="E1046" s="87" t="s">
        <v>461</v>
      </c>
      <c r="F1046" s="80" t="s">
        <v>2012</v>
      </c>
      <c r="G1046" s="79" t="s">
        <v>2016</v>
      </c>
      <c r="K1046" s="151" t="s">
        <v>2013</v>
      </c>
      <c r="L1046" s="78" t="e">
        <f t="shared" si="32"/>
        <v>#NAME?</v>
      </c>
      <c r="M1046" s="78" t="e">
        <f t="shared" si="33"/>
        <v>#NAME?</v>
      </c>
      <c r="N1046" s="86" t="s">
        <v>489</v>
      </c>
      <c r="P1046" s="81" t="s">
        <v>2014</v>
      </c>
    </row>
    <row r="1047" spans="1:16" ht="12.75">
      <c r="A1047" s="86" t="s">
        <v>91</v>
      </c>
      <c r="B1047" s="22">
        <v>430250</v>
      </c>
      <c r="C1047" s="31" t="s">
        <v>1</v>
      </c>
      <c r="E1047" s="87" t="s">
        <v>2794</v>
      </c>
      <c r="F1047" s="80" t="s">
        <v>125</v>
      </c>
      <c r="G1047" s="79" t="s">
        <v>124</v>
      </c>
      <c r="J1047" s="81" t="s">
        <v>569</v>
      </c>
      <c r="K1047" s="151" t="s">
        <v>1074</v>
      </c>
      <c r="L1047" s="78" t="e">
        <f t="shared" si="32"/>
        <v>#NAME?</v>
      </c>
      <c r="M1047" s="78" t="e">
        <f t="shared" si="33"/>
        <v>#NAME?</v>
      </c>
      <c r="N1047" s="86" t="s">
        <v>489</v>
      </c>
      <c r="P1047" s="81" t="s">
        <v>2744</v>
      </c>
    </row>
    <row r="1048" spans="1:16" ht="12.75">
      <c r="A1048" s="86" t="s">
        <v>90</v>
      </c>
      <c r="B1048" s="22">
        <v>430325</v>
      </c>
      <c r="C1048" s="31" t="s">
        <v>1</v>
      </c>
      <c r="E1048" s="87" t="s">
        <v>461</v>
      </c>
      <c r="F1048" s="80" t="s">
        <v>125</v>
      </c>
      <c r="G1048" s="79" t="s">
        <v>2743</v>
      </c>
      <c r="H1048" s="47" t="s">
        <v>829</v>
      </c>
      <c r="I1048" s="43" t="s">
        <v>2745</v>
      </c>
      <c r="K1048" s="151" t="s">
        <v>1074</v>
      </c>
      <c r="L1048" s="78" t="e">
        <f t="shared" si="32"/>
        <v>#NAME?</v>
      </c>
      <c r="M1048" s="78" t="e">
        <f t="shared" si="33"/>
        <v>#NAME?</v>
      </c>
      <c r="N1048" s="86" t="s">
        <v>489</v>
      </c>
      <c r="P1048" s="81" t="s">
        <v>2744</v>
      </c>
    </row>
    <row r="1049" spans="1:16" ht="12.75">
      <c r="A1049" s="102" t="s">
        <v>1067</v>
      </c>
      <c r="B1049" s="22">
        <v>431237.5</v>
      </c>
      <c r="C1049" s="31" t="s">
        <v>1</v>
      </c>
      <c r="D1049" s="83" t="s">
        <v>502</v>
      </c>
      <c r="E1049" s="31" t="s">
        <v>461</v>
      </c>
      <c r="F1049" s="34" t="s">
        <v>359</v>
      </c>
      <c r="G1049" s="16" t="s">
        <v>530</v>
      </c>
      <c r="H1049" s="17" t="s">
        <v>831</v>
      </c>
      <c r="J1049" s="37"/>
      <c r="K1049" s="151" t="s">
        <v>1071</v>
      </c>
      <c r="L1049" s="78" t="e">
        <f t="shared" si="32"/>
        <v>#NAME?</v>
      </c>
      <c r="M1049" s="78" t="e">
        <f t="shared" si="33"/>
        <v>#NAME?</v>
      </c>
      <c r="N1049" s="86" t="s">
        <v>489</v>
      </c>
      <c r="P1049" s="81" t="s">
        <v>1115</v>
      </c>
    </row>
    <row r="1050" spans="1:16" ht="12.75">
      <c r="A1050" s="102" t="s">
        <v>113</v>
      </c>
      <c r="B1050" s="22">
        <v>431300</v>
      </c>
      <c r="C1050" s="31" t="s">
        <v>1</v>
      </c>
      <c r="D1050" s="83" t="s">
        <v>502</v>
      </c>
      <c r="E1050" s="31" t="s">
        <v>461</v>
      </c>
      <c r="F1050" s="34" t="s">
        <v>126</v>
      </c>
      <c r="G1050" s="16" t="s">
        <v>357</v>
      </c>
      <c r="H1050" s="17" t="s">
        <v>831</v>
      </c>
      <c r="K1050" s="151" t="s">
        <v>1072</v>
      </c>
      <c r="L1050" s="78" t="e">
        <f t="shared" si="32"/>
        <v>#NAME?</v>
      </c>
      <c r="M1050" s="78" t="e">
        <f t="shared" si="33"/>
        <v>#NAME?</v>
      </c>
      <c r="N1050" s="86" t="s">
        <v>489</v>
      </c>
      <c r="P1050" s="81" t="s">
        <v>1115</v>
      </c>
    </row>
    <row r="1051" spans="1:16" ht="12.75">
      <c r="A1051" s="86" t="s">
        <v>1558</v>
      </c>
      <c r="B1051" s="22">
        <v>431512.5</v>
      </c>
      <c r="C1051" s="31" t="s">
        <v>1</v>
      </c>
      <c r="E1051" s="87" t="s">
        <v>461</v>
      </c>
      <c r="F1051" s="80" t="s">
        <v>126</v>
      </c>
      <c r="G1051" s="79" t="s">
        <v>1559</v>
      </c>
      <c r="H1051" s="162" t="s">
        <v>1902</v>
      </c>
      <c r="I1051" s="43" t="s">
        <v>1560</v>
      </c>
      <c r="K1051" s="151" t="s">
        <v>2288</v>
      </c>
      <c r="L1051" s="78" t="e">
        <f t="shared" si="32"/>
        <v>#NAME?</v>
      </c>
      <c r="M1051" s="78" t="e">
        <f t="shared" si="33"/>
        <v>#NAME?</v>
      </c>
      <c r="N1051" s="86" t="s">
        <v>489</v>
      </c>
      <c r="P1051" s="209" t="s">
        <v>1492</v>
      </c>
    </row>
    <row r="1052" spans="1:16" ht="12.75">
      <c r="A1052" s="37" t="s">
        <v>90</v>
      </c>
      <c r="B1052" s="35">
        <v>431925</v>
      </c>
      <c r="C1052" s="24" t="s">
        <v>80</v>
      </c>
      <c r="D1052" s="24" t="s">
        <v>470</v>
      </c>
      <c r="E1052" s="24" t="s">
        <v>461</v>
      </c>
      <c r="F1052" s="29" t="s">
        <v>125</v>
      </c>
      <c r="G1052" s="36" t="s">
        <v>351</v>
      </c>
      <c r="J1052" s="37"/>
      <c r="K1052" s="151"/>
      <c r="L1052" s="78" t="e">
        <f t="shared" si="32"/>
        <v>#NAME?</v>
      </c>
      <c r="M1052" s="78" t="e">
        <f t="shared" si="33"/>
        <v>#NAME?</v>
      </c>
      <c r="N1052" s="86" t="s">
        <v>489</v>
      </c>
      <c r="P1052" s="209" t="s">
        <v>1492</v>
      </c>
    </row>
    <row r="1053" spans="1:16" ht="12.75">
      <c r="A1053" s="45" t="s">
        <v>552</v>
      </c>
      <c r="B1053" s="22">
        <v>433500</v>
      </c>
      <c r="C1053" s="31" t="s">
        <v>553</v>
      </c>
      <c r="D1053" s="31"/>
      <c r="E1053" s="31" t="s">
        <v>461</v>
      </c>
      <c r="F1053" s="34" t="s">
        <v>125</v>
      </c>
      <c r="G1053" s="32" t="s">
        <v>352</v>
      </c>
      <c r="J1053" s="26" t="s">
        <v>586</v>
      </c>
      <c r="K1053" s="151" t="s">
        <v>1073</v>
      </c>
      <c r="L1053" s="78" t="e">
        <f t="shared" si="32"/>
        <v>#NAME?</v>
      </c>
      <c r="M1053" s="78" t="e">
        <f t="shared" si="33"/>
        <v>#NAME?</v>
      </c>
      <c r="N1053" s="86" t="s">
        <v>489</v>
      </c>
      <c r="P1053" s="209" t="s">
        <v>1492</v>
      </c>
    </row>
    <row r="1054" spans="1:16" ht="12.75">
      <c r="A1054" s="86" t="s">
        <v>68</v>
      </c>
      <c r="B1054" s="22">
        <v>145662.5</v>
      </c>
      <c r="C1054" s="82" t="s">
        <v>1344</v>
      </c>
      <c r="D1054" s="42" t="s">
        <v>520</v>
      </c>
      <c r="E1054" s="87" t="s">
        <v>821</v>
      </c>
      <c r="F1054" s="80" t="s">
        <v>1749</v>
      </c>
      <c r="G1054" s="13" t="s">
        <v>822</v>
      </c>
      <c r="K1054" s="151" t="s">
        <v>1574</v>
      </c>
      <c r="L1054" s="78" t="e">
        <f t="shared" si="32"/>
        <v>#NAME?</v>
      </c>
      <c r="M1054" s="78" t="e">
        <f t="shared" si="33"/>
        <v>#NAME?</v>
      </c>
      <c r="N1054" s="86" t="s">
        <v>816</v>
      </c>
      <c r="P1054" s="209" t="s">
        <v>1492</v>
      </c>
    </row>
    <row r="1055" spans="1:16" ht="12.75">
      <c r="A1055" s="37" t="s">
        <v>13</v>
      </c>
      <c r="B1055" s="22">
        <v>430175</v>
      </c>
      <c r="C1055" s="31" t="s">
        <v>1</v>
      </c>
      <c r="D1055" s="42" t="s">
        <v>520</v>
      </c>
      <c r="E1055" s="24" t="s">
        <v>821</v>
      </c>
      <c r="F1055" s="80" t="s">
        <v>1749</v>
      </c>
      <c r="G1055" s="13" t="s">
        <v>822</v>
      </c>
      <c r="K1055" s="151"/>
      <c r="L1055" s="78" t="e">
        <f t="shared" si="32"/>
        <v>#NAME?</v>
      </c>
      <c r="M1055" s="78" t="e">
        <f t="shared" si="33"/>
        <v>#NAME?</v>
      </c>
      <c r="N1055" s="86" t="s">
        <v>816</v>
      </c>
      <c r="O1055" s="37"/>
      <c r="P1055" s="209" t="s">
        <v>1492</v>
      </c>
    </row>
    <row r="1056" spans="1:16" ht="12.75">
      <c r="A1056" s="86" t="s">
        <v>94</v>
      </c>
      <c r="B1056" s="22">
        <v>430262.5</v>
      </c>
      <c r="C1056" s="31" t="s">
        <v>1</v>
      </c>
      <c r="D1056" s="42" t="s">
        <v>520</v>
      </c>
      <c r="E1056" s="87" t="s">
        <v>821</v>
      </c>
      <c r="F1056" s="80" t="s">
        <v>1749</v>
      </c>
      <c r="G1056" s="13" t="s">
        <v>822</v>
      </c>
      <c r="H1056" s="145" t="s">
        <v>830</v>
      </c>
      <c r="I1056" s="80" t="s">
        <v>1575</v>
      </c>
      <c r="K1056" s="151" t="s">
        <v>1574</v>
      </c>
      <c r="L1056" s="78" t="e">
        <f t="shared" si="32"/>
        <v>#NAME?</v>
      </c>
      <c r="M1056" s="78" t="e">
        <f t="shared" si="33"/>
        <v>#NAME?</v>
      </c>
      <c r="N1056" s="86" t="s">
        <v>816</v>
      </c>
      <c r="P1056" s="81" t="s">
        <v>1573</v>
      </c>
    </row>
    <row r="1057" spans="1:16" ht="12.75">
      <c r="A1057" s="86" t="s">
        <v>1748</v>
      </c>
      <c r="B1057" s="22">
        <v>431487.5</v>
      </c>
      <c r="C1057" s="31" t="s">
        <v>1</v>
      </c>
      <c r="E1057" s="87" t="s">
        <v>821</v>
      </c>
      <c r="F1057" s="80" t="s">
        <v>1749</v>
      </c>
      <c r="G1057" s="79" t="s">
        <v>822</v>
      </c>
      <c r="H1057" s="47" t="s">
        <v>829</v>
      </c>
      <c r="I1057" s="43" t="s">
        <v>1750</v>
      </c>
      <c r="K1057" s="151" t="s">
        <v>1574</v>
      </c>
      <c r="L1057" s="78" t="e">
        <f t="shared" si="32"/>
        <v>#NAME?</v>
      </c>
      <c r="M1057" s="78" t="e">
        <f t="shared" si="33"/>
        <v>#NAME?</v>
      </c>
      <c r="N1057" s="86" t="s">
        <v>816</v>
      </c>
      <c r="P1057" s="81" t="s">
        <v>1573</v>
      </c>
    </row>
    <row r="1058" spans="1:16" ht="12.75">
      <c r="A1058" s="86" t="s">
        <v>33</v>
      </c>
      <c r="B1058" s="22">
        <v>145600</v>
      </c>
      <c r="C1058" s="82" t="s">
        <v>1344</v>
      </c>
      <c r="D1058" s="87" t="s">
        <v>1726</v>
      </c>
      <c r="E1058" s="87" t="s">
        <v>638</v>
      </c>
      <c r="F1058" s="80" t="s">
        <v>636</v>
      </c>
      <c r="G1058" s="79" t="s">
        <v>814</v>
      </c>
      <c r="K1058" s="151" t="s">
        <v>1693</v>
      </c>
      <c r="L1058" s="78" t="e">
        <f t="shared" si="32"/>
        <v>#NAME?</v>
      </c>
      <c r="M1058" s="78" t="e">
        <f t="shared" si="33"/>
        <v>#NAME?</v>
      </c>
      <c r="N1058" s="86" t="s">
        <v>1676</v>
      </c>
      <c r="P1058" s="81" t="s">
        <v>1940</v>
      </c>
    </row>
    <row r="1059" spans="1:16" ht="12.75">
      <c r="A1059" s="86" t="s">
        <v>29</v>
      </c>
      <c r="B1059" s="22">
        <v>145625</v>
      </c>
      <c r="C1059" s="82" t="s">
        <v>1344</v>
      </c>
      <c r="E1059" s="87" t="s">
        <v>638</v>
      </c>
      <c r="F1059" s="80" t="s">
        <v>636</v>
      </c>
      <c r="G1059" s="79" t="s">
        <v>1671</v>
      </c>
      <c r="K1059" s="151" t="s">
        <v>1672</v>
      </c>
      <c r="L1059" s="78" t="e">
        <f t="shared" si="32"/>
        <v>#NAME?</v>
      </c>
      <c r="M1059" s="78" t="e">
        <f t="shared" si="33"/>
        <v>#NAME?</v>
      </c>
      <c r="N1059" s="86" t="s">
        <v>1676</v>
      </c>
      <c r="P1059" s="81" t="s">
        <v>1673</v>
      </c>
    </row>
    <row r="1060" spans="1:16" ht="12.75">
      <c r="A1060" s="37" t="s">
        <v>29</v>
      </c>
      <c r="B1060" s="22">
        <v>145625</v>
      </c>
      <c r="C1060" s="82" t="s">
        <v>1344</v>
      </c>
      <c r="D1060" s="24" t="s">
        <v>612</v>
      </c>
      <c r="E1060" s="24" t="s">
        <v>638</v>
      </c>
      <c r="F1060" s="29" t="s">
        <v>636</v>
      </c>
      <c r="G1060" s="32" t="s">
        <v>813</v>
      </c>
      <c r="K1060" s="151" t="s">
        <v>1148</v>
      </c>
      <c r="L1060" s="78" t="e">
        <f t="shared" si="32"/>
        <v>#NAME?</v>
      </c>
      <c r="M1060" s="78" t="e">
        <f t="shared" si="33"/>
        <v>#NAME?</v>
      </c>
      <c r="N1060" s="86" t="s">
        <v>1676</v>
      </c>
      <c r="P1060" s="86" t="s">
        <v>1384</v>
      </c>
    </row>
    <row r="1061" spans="1:16" ht="12.75">
      <c r="A1061" s="37" t="s">
        <v>29</v>
      </c>
      <c r="B1061" s="22">
        <v>145625</v>
      </c>
      <c r="C1061" s="82" t="s">
        <v>1344</v>
      </c>
      <c r="E1061" s="24" t="s">
        <v>638</v>
      </c>
      <c r="F1061" s="29" t="s">
        <v>636</v>
      </c>
      <c r="G1061" s="32" t="s">
        <v>815</v>
      </c>
      <c r="K1061" s="151" t="s">
        <v>1149</v>
      </c>
      <c r="L1061" s="78" t="e">
        <f t="shared" si="32"/>
        <v>#NAME?</v>
      </c>
      <c r="M1061" s="78" t="e">
        <f t="shared" si="33"/>
        <v>#NAME?</v>
      </c>
      <c r="N1061" s="86" t="s">
        <v>1676</v>
      </c>
      <c r="O1061" s="37"/>
      <c r="P1061" s="86" t="s">
        <v>1384</v>
      </c>
    </row>
    <row r="1062" spans="1:16" ht="12.75">
      <c r="A1062" s="37" t="s">
        <v>138</v>
      </c>
      <c r="B1062" s="22">
        <v>145762.5</v>
      </c>
      <c r="C1062" s="82" t="s">
        <v>1344</v>
      </c>
      <c r="D1062" s="87" t="s">
        <v>1090</v>
      </c>
      <c r="E1062" s="24" t="s">
        <v>638</v>
      </c>
      <c r="F1062" s="29" t="s">
        <v>636</v>
      </c>
      <c r="G1062" s="32" t="s">
        <v>814</v>
      </c>
      <c r="K1062" s="151" t="s">
        <v>1693</v>
      </c>
      <c r="L1062" s="78" t="e">
        <f t="shared" si="32"/>
        <v>#NAME?</v>
      </c>
      <c r="M1062" s="78" t="e">
        <f t="shared" si="33"/>
        <v>#NAME?</v>
      </c>
      <c r="N1062" s="86" t="s">
        <v>1676</v>
      </c>
      <c r="P1062" s="81" t="s">
        <v>2441</v>
      </c>
    </row>
    <row r="1063" spans="1:16" ht="12.75">
      <c r="A1063" s="86" t="s">
        <v>1808</v>
      </c>
      <c r="B1063" s="22">
        <v>438487.5</v>
      </c>
      <c r="C1063" s="31" t="s">
        <v>571</v>
      </c>
      <c r="D1063" s="87" t="s">
        <v>470</v>
      </c>
      <c r="E1063" s="87" t="s">
        <v>638</v>
      </c>
      <c r="F1063" s="80" t="s">
        <v>636</v>
      </c>
      <c r="G1063" s="79" t="s">
        <v>1938</v>
      </c>
      <c r="K1063" s="151" t="s">
        <v>1939</v>
      </c>
      <c r="L1063" s="78" t="e">
        <f t="shared" si="32"/>
        <v>#NAME?</v>
      </c>
      <c r="M1063" s="78" t="e">
        <f t="shared" si="33"/>
        <v>#NAME?</v>
      </c>
      <c r="N1063" s="86" t="s">
        <v>1676</v>
      </c>
      <c r="P1063" s="81" t="s">
        <v>1807</v>
      </c>
    </row>
    <row r="1064" spans="1:16" ht="12.75">
      <c r="A1064" s="37" t="s">
        <v>322</v>
      </c>
      <c r="B1064" s="22">
        <v>438675</v>
      </c>
      <c r="C1064" s="31" t="s">
        <v>635</v>
      </c>
      <c r="D1064" s="87" t="s">
        <v>1090</v>
      </c>
      <c r="E1064" s="24" t="s">
        <v>638</v>
      </c>
      <c r="F1064" s="29" t="s">
        <v>636</v>
      </c>
      <c r="G1064" s="79" t="s">
        <v>1150</v>
      </c>
      <c r="H1064" s="145" t="s">
        <v>830</v>
      </c>
      <c r="I1064" s="80" t="s">
        <v>1091</v>
      </c>
      <c r="K1064" s="151" t="s">
        <v>854</v>
      </c>
      <c r="L1064" s="78" t="e">
        <f t="shared" si="32"/>
        <v>#NAME?</v>
      </c>
      <c r="M1064" s="78" t="e">
        <f t="shared" si="33"/>
        <v>#NAME?</v>
      </c>
      <c r="N1064" s="86" t="s">
        <v>1676</v>
      </c>
      <c r="P1064" s="81" t="s">
        <v>1701</v>
      </c>
    </row>
    <row r="1065" spans="1:16" ht="12.75">
      <c r="A1065" s="86" t="s">
        <v>322</v>
      </c>
      <c r="B1065" s="22">
        <v>438675</v>
      </c>
      <c r="C1065" s="31" t="s">
        <v>635</v>
      </c>
      <c r="E1065" s="87" t="s">
        <v>638</v>
      </c>
      <c r="F1065" s="80" t="s">
        <v>636</v>
      </c>
      <c r="G1065" s="79" t="s">
        <v>1671</v>
      </c>
      <c r="K1065" s="151" t="s">
        <v>1672</v>
      </c>
      <c r="L1065" s="78" t="e">
        <f t="shared" si="32"/>
        <v>#NAME?</v>
      </c>
      <c r="M1065" s="78" t="e">
        <f t="shared" si="33"/>
        <v>#NAME?</v>
      </c>
      <c r="N1065" s="86" t="s">
        <v>1676</v>
      </c>
      <c r="P1065" s="81" t="s">
        <v>1673</v>
      </c>
    </row>
    <row r="1066" spans="1:16" ht="12.75">
      <c r="A1066" s="86" t="s">
        <v>322</v>
      </c>
      <c r="B1066" s="35">
        <v>438775</v>
      </c>
      <c r="C1066" s="155" t="s">
        <v>1909</v>
      </c>
      <c r="D1066"/>
      <c r="E1066" s="155" t="s">
        <v>638</v>
      </c>
      <c r="F1066" s="156" t="s">
        <v>636</v>
      </c>
      <c r="G1066" s="93" t="s">
        <v>2442</v>
      </c>
      <c r="H1066" s="162" t="s">
        <v>1902</v>
      </c>
      <c r="I1066" s="43" t="s">
        <v>1910</v>
      </c>
      <c r="K1066" s="151" t="s">
        <v>2443</v>
      </c>
      <c r="L1066" s="78" t="e">
        <f t="shared" si="32"/>
        <v>#NAME?</v>
      </c>
      <c r="M1066" s="78" t="e">
        <f t="shared" si="33"/>
        <v>#NAME?</v>
      </c>
      <c r="N1066" s="86" t="s">
        <v>1676</v>
      </c>
      <c r="P1066" s="81" t="s">
        <v>2444</v>
      </c>
    </row>
    <row r="1067" spans="1:16" ht="12.75">
      <c r="A1067" s="86" t="s">
        <v>322</v>
      </c>
      <c r="B1067" s="35">
        <v>438775</v>
      </c>
      <c r="C1067" s="155" t="s">
        <v>1909</v>
      </c>
      <c r="D1067"/>
      <c r="E1067" s="155" t="s">
        <v>638</v>
      </c>
      <c r="F1067" s="156" t="s">
        <v>636</v>
      </c>
      <c r="G1067" s="93" t="s">
        <v>2442</v>
      </c>
      <c r="H1067" s="145" t="s">
        <v>830</v>
      </c>
      <c r="I1067" s="80" t="s">
        <v>2445</v>
      </c>
      <c r="K1067" s="151" t="s">
        <v>2443</v>
      </c>
      <c r="L1067" s="78" t="e">
        <f t="shared" si="32"/>
        <v>#NAME?</v>
      </c>
      <c r="M1067" s="78" t="e">
        <f t="shared" si="33"/>
        <v>#NAME?</v>
      </c>
      <c r="N1067" s="86" t="s">
        <v>1676</v>
      </c>
      <c r="P1067" s="81" t="s">
        <v>2444</v>
      </c>
    </row>
    <row r="1068" spans="1:16" ht="12.75">
      <c r="A1068" s="37" t="s">
        <v>322</v>
      </c>
      <c r="B1068" s="22">
        <v>439150</v>
      </c>
      <c r="C1068" s="31" t="s">
        <v>635</v>
      </c>
      <c r="D1068" s="24" t="s">
        <v>506</v>
      </c>
      <c r="E1068" s="24" t="s">
        <v>638</v>
      </c>
      <c r="F1068" s="29" t="s">
        <v>636</v>
      </c>
      <c r="G1068" s="79" t="s">
        <v>1317</v>
      </c>
      <c r="H1068" s="145" t="s">
        <v>830</v>
      </c>
      <c r="I1068" s="80" t="s">
        <v>1319</v>
      </c>
      <c r="K1068" s="151" t="s">
        <v>1318</v>
      </c>
      <c r="L1068" s="78" t="e">
        <f t="shared" si="32"/>
        <v>#NAME?</v>
      </c>
      <c r="M1068" s="78" t="e">
        <f t="shared" si="33"/>
        <v>#NAME?</v>
      </c>
      <c r="N1068" s="86" t="s">
        <v>1676</v>
      </c>
      <c r="O1068" s="37"/>
      <c r="P1068" s="81" t="s">
        <v>1385</v>
      </c>
    </row>
    <row r="1069" spans="1:16" ht="12.75">
      <c r="A1069" s="86" t="s">
        <v>322</v>
      </c>
      <c r="B1069" s="22">
        <v>439400</v>
      </c>
      <c r="C1069" s="31" t="s">
        <v>571</v>
      </c>
      <c r="E1069" s="87" t="s">
        <v>638</v>
      </c>
      <c r="F1069" s="80" t="s">
        <v>636</v>
      </c>
      <c r="G1069" s="79" t="s">
        <v>814</v>
      </c>
      <c r="K1069" s="151" t="s">
        <v>1693</v>
      </c>
      <c r="L1069" s="78" t="e">
        <f t="shared" si="32"/>
        <v>#NAME?</v>
      </c>
      <c r="M1069" s="78" t="e">
        <f t="shared" si="33"/>
        <v>#NAME?</v>
      </c>
      <c r="N1069" s="86" t="s">
        <v>1676</v>
      </c>
      <c r="P1069" s="81" t="s">
        <v>1940</v>
      </c>
    </row>
    <row r="1070" spans="1:16" ht="12.75">
      <c r="A1070" s="86" t="s">
        <v>322</v>
      </c>
      <c r="B1070" s="22">
        <v>439450</v>
      </c>
      <c r="C1070" s="155" t="s">
        <v>1909</v>
      </c>
      <c r="D1070"/>
      <c r="E1070" s="155" t="s">
        <v>638</v>
      </c>
      <c r="F1070" s="156" t="s">
        <v>636</v>
      </c>
      <c r="G1070" s="93" t="s">
        <v>2442</v>
      </c>
      <c r="H1070" s="162" t="s">
        <v>1902</v>
      </c>
      <c r="I1070" s="43" t="s">
        <v>1910</v>
      </c>
      <c r="K1070" s="151" t="s">
        <v>2443</v>
      </c>
      <c r="L1070" s="78" t="e">
        <f t="shared" si="32"/>
        <v>#NAME?</v>
      </c>
      <c r="M1070" s="78" t="e">
        <f t="shared" si="33"/>
        <v>#NAME?</v>
      </c>
      <c r="N1070" s="86" t="s">
        <v>1676</v>
      </c>
      <c r="P1070" s="81" t="s">
        <v>2449</v>
      </c>
    </row>
    <row r="1071" spans="1:16" ht="12.75">
      <c r="A1071" s="86" t="s">
        <v>23</v>
      </c>
      <c r="B1071" s="22">
        <v>1258900</v>
      </c>
      <c r="C1071" s="31" t="s">
        <v>635</v>
      </c>
      <c r="E1071" s="24" t="s">
        <v>638</v>
      </c>
      <c r="F1071" s="29" t="s">
        <v>636</v>
      </c>
      <c r="G1071" s="32" t="s">
        <v>637</v>
      </c>
      <c r="K1071" s="151"/>
      <c r="L1071" s="78" t="e">
        <f t="shared" si="32"/>
        <v>#NAME?</v>
      </c>
      <c r="M1071" s="78" t="e">
        <f t="shared" si="33"/>
        <v>#NAME?</v>
      </c>
      <c r="N1071" s="86" t="s">
        <v>1676</v>
      </c>
      <c r="P1071" s="209" t="s">
        <v>1492</v>
      </c>
    </row>
    <row r="1072" spans="1:16" ht="12.75">
      <c r="A1072" s="197" t="s">
        <v>322</v>
      </c>
      <c r="B1072" s="193">
        <v>431325</v>
      </c>
      <c r="C1072" s="195" t="s">
        <v>2067</v>
      </c>
      <c r="D1072" s="195" t="s">
        <v>2068</v>
      </c>
      <c r="E1072" s="195" t="s">
        <v>572</v>
      </c>
      <c r="F1072" s="194" t="s">
        <v>573</v>
      </c>
      <c r="G1072" s="198" t="s">
        <v>2077</v>
      </c>
      <c r="H1072" s="197"/>
      <c r="I1072" s="200"/>
      <c r="J1072" s="37" t="s">
        <v>819</v>
      </c>
      <c r="K1072" s="204" t="s">
        <v>1057</v>
      </c>
      <c r="L1072" s="201" t="e">
        <f t="shared" si="32"/>
        <v>#NAME?</v>
      </c>
      <c r="M1072" s="201" t="e">
        <f t="shared" si="33"/>
        <v>#NAME?</v>
      </c>
      <c r="N1072" s="202" t="s">
        <v>1677</v>
      </c>
      <c r="O1072" s="203"/>
      <c r="P1072" s="203" t="s">
        <v>2070</v>
      </c>
    </row>
    <row r="1073" spans="1:16" ht="12.75">
      <c r="A1073" s="86" t="s">
        <v>322</v>
      </c>
      <c r="B1073" s="22">
        <v>438900</v>
      </c>
      <c r="C1073" s="31" t="s">
        <v>571</v>
      </c>
      <c r="D1073" s="24" t="s">
        <v>612</v>
      </c>
      <c r="E1073" s="87" t="s">
        <v>572</v>
      </c>
      <c r="F1073" s="80" t="s">
        <v>573</v>
      </c>
      <c r="G1073" s="79" t="s">
        <v>2008</v>
      </c>
      <c r="K1073" s="151"/>
      <c r="L1073" s="78" t="e">
        <f t="shared" si="32"/>
        <v>#NAME?</v>
      </c>
      <c r="M1073" s="78" t="e">
        <f t="shared" si="33"/>
        <v>#NAME?</v>
      </c>
      <c r="N1073" s="86" t="s">
        <v>1677</v>
      </c>
      <c r="P1073" s="203" t="s">
        <v>2070</v>
      </c>
    </row>
    <row r="1074" spans="1:16" ht="12.75">
      <c r="A1074" s="45" t="s">
        <v>322</v>
      </c>
      <c r="B1074" s="22">
        <v>438925</v>
      </c>
      <c r="C1074" s="31" t="s">
        <v>571</v>
      </c>
      <c r="D1074" s="31"/>
      <c r="E1074" s="31" t="s">
        <v>572</v>
      </c>
      <c r="F1074" s="34" t="s">
        <v>573</v>
      </c>
      <c r="G1074" s="79" t="s">
        <v>2077</v>
      </c>
      <c r="H1074" s="45"/>
      <c r="J1074" s="37" t="s">
        <v>819</v>
      </c>
      <c r="K1074" s="155" t="s">
        <v>1057</v>
      </c>
      <c r="L1074" s="78" t="e">
        <f t="shared" si="32"/>
        <v>#NAME?</v>
      </c>
      <c r="M1074" s="78" t="e">
        <f t="shared" si="33"/>
        <v>#NAME?</v>
      </c>
      <c r="N1074" s="86" t="s">
        <v>1677</v>
      </c>
      <c r="P1074" s="203" t="s">
        <v>2070</v>
      </c>
    </row>
    <row r="1075" spans="1:16" ht="12.75">
      <c r="A1075" s="86" t="s">
        <v>29</v>
      </c>
      <c r="B1075" s="22">
        <v>145625</v>
      </c>
      <c r="C1075" s="82" t="s">
        <v>1344</v>
      </c>
      <c r="E1075" s="87" t="s">
        <v>2000</v>
      </c>
      <c r="F1075" s="80" t="s">
        <v>2001</v>
      </c>
      <c r="G1075" s="79" t="s">
        <v>2002</v>
      </c>
      <c r="K1075" s="151"/>
      <c r="L1075" s="78" t="e">
        <f t="shared" si="32"/>
        <v>#NAME?</v>
      </c>
      <c r="M1075" s="78" t="e">
        <f t="shared" si="33"/>
        <v>#NAME?</v>
      </c>
      <c r="N1075" s="86" t="s">
        <v>1999</v>
      </c>
      <c r="P1075" s="209" t="s">
        <v>1492</v>
      </c>
    </row>
    <row r="1076" spans="1:16" ht="12.75">
      <c r="A1076" s="86" t="s">
        <v>135</v>
      </c>
      <c r="B1076" s="22">
        <v>145675</v>
      </c>
      <c r="C1076" s="82" t="s">
        <v>1344</v>
      </c>
      <c r="E1076" s="87" t="s">
        <v>2000</v>
      </c>
      <c r="F1076" s="80" t="s">
        <v>2001</v>
      </c>
      <c r="G1076" s="79" t="s">
        <v>2003</v>
      </c>
      <c r="K1076" s="151"/>
      <c r="L1076" s="78" t="e">
        <f t="shared" si="32"/>
        <v>#NAME?</v>
      </c>
      <c r="M1076" s="78" t="e">
        <f t="shared" si="33"/>
        <v>#NAME?</v>
      </c>
      <c r="N1076" s="86" t="s">
        <v>1999</v>
      </c>
      <c r="P1076" s="209" t="s">
        <v>1492</v>
      </c>
    </row>
    <row r="1077" spans="1:16" ht="12.75">
      <c r="A1077" s="86" t="s">
        <v>138</v>
      </c>
      <c r="B1077" s="22">
        <v>145762.5</v>
      </c>
      <c r="C1077" s="82" t="s">
        <v>1344</v>
      </c>
      <c r="D1077" s="87" t="s">
        <v>595</v>
      </c>
      <c r="E1077" s="87" t="s">
        <v>2000</v>
      </c>
      <c r="F1077" s="80" t="s">
        <v>2001</v>
      </c>
      <c r="G1077" s="79" t="s">
        <v>2004</v>
      </c>
      <c r="K1077" s="151"/>
      <c r="L1077" s="78" t="e">
        <f t="shared" si="32"/>
        <v>#NAME?</v>
      </c>
      <c r="M1077" s="78" t="e">
        <f t="shared" si="33"/>
        <v>#NAME?</v>
      </c>
      <c r="N1077" s="86" t="s">
        <v>1999</v>
      </c>
      <c r="P1077" s="209" t="s">
        <v>1492</v>
      </c>
    </row>
    <row r="1078" spans="1:16" ht="12.75">
      <c r="A1078" s="86" t="s">
        <v>41</v>
      </c>
      <c r="B1078" s="22">
        <v>145787.5</v>
      </c>
      <c r="C1078" s="82" t="s">
        <v>1344</v>
      </c>
      <c r="E1078" s="87" t="s">
        <v>2000</v>
      </c>
      <c r="F1078" s="80" t="s">
        <v>2001</v>
      </c>
      <c r="G1078" s="79" t="s">
        <v>2005</v>
      </c>
      <c r="K1078" s="151"/>
      <c r="L1078" s="78" t="e">
        <f t="shared" si="32"/>
        <v>#NAME?</v>
      </c>
      <c r="M1078" s="78" t="e">
        <f t="shared" si="33"/>
        <v>#NAME?</v>
      </c>
      <c r="N1078" s="86" t="s">
        <v>1999</v>
      </c>
      <c r="P1078" s="209" t="s">
        <v>1492</v>
      </c>
    </row>
    <row r="1079" spans="1:16" ht="12.75">
      <c r="A1079" s="86" t="s">
        <v>322</v>
      </c>
      <c r="B1079" s="22">
        <v>438750</v>
      </c>
      <c r="C1079" s="31" t="s">
        <v>571</v>
      </c>
      <c r="E1079" s="87" t="s">
        <v>2000</v>
      </c>
      <c r="F1079" s="80" t="s">
        <v>2001</v>
      </c>
      <c r="G1079" s="79" t="s">
        <v>2006</v>
      </c>
      <c r="K1079" s="151"/>
      <c r="L1079" s="78" t="e">
        <f t="shared" si="32"/>
        <v>#NAME?</v>
      </c>
      <c r="M1079" s="78" t="e">
        <f t="shared" si="33"/>
        <v>#NAME?</v>
      </c>
      <c r="N1079" s="86" t="s">
        <v>1999</v>
      </c>
      <c r="P1079" s="209" t="s">
        <v>1492</v>
      </c>
    </row>
    <row r="1080" spans="1:16" ht="12.75">
      <c r="A1080" s="86" t="s">
        <v>322</v>
      </c>
      <c r="B1080" s="22">
        <v>438800</v>
      </c>
      <c r="C1080" s="31" t="s">
        <v>571</v>
      </c>
      <c r="E1080" s="87" t="s">
        <v>2000</v>
      </c>
      <c r="F1080" s="80" t="s">
        <v>2001</v>
      </c>
      <c r="G1080" s="79" t="s">
        <v>2007</v>
      </c>
      <c r="K1080" s="151"/>
      <c r="L1080" s="78" t="e">
        <f t="shared" si="32"/>
        <v>#NAME?</v>
      </c>
      <c r="M1080" s="78" t="e">
        <f t="shared" si="33"/>
        <v>#NAME?</v>
      </c>
      <c r="N1080" s="86" t="s">
        <v>1999</v>
      </c>
      <c r="P1080" s="209" t="s">
        <v>1492</v>
      </c>
    </row>
    <row r="1081" spans="1:16" ht="12.75">
      <c r="A1081" s="197" t="s">
        <v>322</v>
      </c>
      <c r="B1081" s="193">
        <v>431250</v>
      </c>
      <c r="C1081" s="195" t="s">
        <v>2071</v>
      </c>
      <c r="D1081" s="195" t="s">
        <v>2068</v>
      </c>
      <c r="E1081" s="194" t="s">
        <v>2072</v>
      </c>
      <c r="F1081" s="194" t="s">
        <v>2073</v>
      </c>
      <c r="G1081" s="198" t="s">
        <v>2074</v>
      </c>
      <c r="H1081" s="199"/>
      <c r="I1081" s="200"/>
      <c r="J1081" s="199" t="s">
        <v>2069</v>
      </c>
      <c r="K1081" s="151"/>
      <c r="L1081" s="78" t="e">
        <f t="shared" si="32"/>
        <v>#NAME?</v>
      </c>
      <c r="M1081" s="78" t="e">
        <f t="shared" si="33"/>
        <v>#NAME?</v>
      </c>
      <c r="N1081" s="202" t="s">
        <v>2075</v>
      </c>
      <c r="O1081" s="199"/>
      <c r="P1081" s="203" t="s">
        <v>2076</v>
      </c>
    </row>
    <row r="1082" spans="1:16" ht="12.75">
      <c r="A1082" s="197" t="s">
        <v>322</v>
      </c>
      <c r="B1082" s="193">
        <v>438850</v>
      </c>
      <c r="C1082" s="195" t="s">
        <v>635</v>
      </c>
      <c r="D1082" s="195"/>
      <c r="E1082" s="194" t="s">
        <v>2072</v>
      </c>
      <c r="F1082" s="194" t="s">
        <v>2073</v>
      </c>
      <c r="G1082" s="198" t="s">
        <v>2074</v>
      </c>
      <c r="H1082" s="199"/>
      <c r="I1082" s="200"/>
      <c r="J1082" s="199" t="s">
        <v>2069</v>
      </c>
      <c r="K1082" s="151"/>
      <c r="L1082" s="78" t="e">
        <f t="shared" si="32"/>
        <v>#NAME?</v>
      </c>
      <c r="M1082" s="78" t="e">
        <f t="shared" si="33"/>
        <v>#NAME?</v>
      </c>
      <c r="N1082" s="202" t="s">
        <v>2075</v>
      </c>
      <c r="O1082" s="199"/>
      <c r="P1082" s="203" t="s">
        <v>2076</v>
      </c>
    </row>
    <row r="1083" spans="2:14" ht="12.75">
      <c r="B1083" s="22">
        <v>9999999</v>
      </c>
      <c r="E1083" s="24" t="s">
        <v>589</v>
      </c>
      <c r="F1083" s="29" t="s">
        <v>591</v>
      </c>
      <c r="G1083" s="32" t="s">
        <v>818</v>
      </c>
      <c r="K1083" s="151"/>
      <c r="L1083" s="78" t="e">
        <f t="shared" si="32"/>
        <v>#NAME?</v>
      </c>
      <c r="M1083" s="78" t="e">
        <f t="shared" si="33"/>
        <v>#NAME?</v>
      </c>
      <c r="N1083" s="37" t="s">
        <v>590</v>
      </c>
    </row>
    <row r="1084" spans="2:14" ht="12.75">
      <c r="B1084" s="22">
        <v>9999999</v>
      </c>
      <c r="E1084" s="24" t="s">
        <v>589</v>
      </c>
      <c r="F1084" s="29" t="s">
        <v>591</v>
      </c>
      <c r="G1084" s="32" t="s">
        <v>818</v>
      </c>
      <c r="K1084" s="151"/>
      <c r="L1084" s="78" t="e">
        <f t="shared" si="32"/>
        <v>#NAME?</v>
      </c>
      <c r="M1084" s="78" t="e">
        <f t="shared" si="33"/>
        <v>#NAME?</v>
      </c>
      <c r="N1084" s="37" t="s">
        <v>590</v>
      </c>
    </row>
    <row r="1085" spans="2:14" ht="12.75">
      <c r="B1085" s="22">
        <v>9999999</v>
      </c>
      <c r="E1085" s="24" t="s">
        <v>589</v>
      </c>
      <c r="F1085" s="29" t="s">
        <v>591</v>
      </c>
      <c r="G1085" s="32" t="s">
        <v>818</v>
      </c>
      <c r="K1085" s="151"/>
      <c r="L1085" s="78" t="e">
        <f t="shared" si="32"/>
        <v>#NAME?</v>
      </c>
      <c r="M1085" s="78" t="e">
        <f t="shared" si="33"/>
        <v>#NAME?</v>
      </c>
      <c r="N1085" s="37" t="s">
        <v>590</v>
      </c>
    </row>
    <row r="1086" spans="2:14" ht="12.75">
      <c r="B1086" s="22">
        <v>9999999</v>
      </c>
      <c r="E1086" s="24" t="s">
        <v>589</v>
      </c>
      <c r="F1086" s="29" t="s">
        <v>591</v>
      </c>
      <c r="G1086" s="32" t="s">
        <v>818</v>
      </c>
      <c r="K1086" s="151"/>
      <c r="L1086" s="78" t="e">
        <f t="shared" si="32"/>
        <v>#NAME?</v>
      </c>
      <c r="M1086" s="78" t="e">
        <f t="shared" si="33"/>
        <v>#NAME?</v>
      </c>
      <c r="N1086" s="37" t="s">
        <v>590</v>
      </c>
    </row>
  </sheetData>
  <sheetProtection sort="0" autoFilter="0"/>
  <autoFilter ref="A1:P1060">
    <sortState ref="A2:P1086">
      <sortCondition sortBy="value" ref="N2:N1086"/>
      <sortCondition sortBy="value" ref="B2:B1086"/>
      <sortCondition sortBy="value" ref="F2:F1086"/>
    </sortState>
  </autoFilter>
  <printOptions horizontalCentered="1"/>
  <pageMargins left="0.4330708661417323" right="0.3937007874015748" top="0.7480314960629921" bottom="0.7480314960629921" header="0.31496062992125984" footer="0.5118110236220472"/>
  <pageSetup fitToHeight="10" fitToWidth="1" horizontalDpi="300" verticalDpi="300" orientation="portrait" paperSize="9" scale="52" r:id="rId3"/>
  <headerFooter alignWithMargins="0">
    <oddHeader>&amp;L&amp;"Arial,Grassetto"&amp;20Elenco ponti del &amp;D&amp;R&amp;14data  mantained by Walter &amp;"Arial,Grassetto"IK2ANE&amp;"Arial,Normale"
Engineering by Andrea &amp;"Arial,Grassetto"IZ2OHL, Paolo IK2MLS&amp;"Arial,Normale"
</oddHeader>
    <oddFooter>&amp;Cwww.ik2ane.it&amp;Rpag.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R101"/>
  <sheetViews>
    <sheetView zoomScale="75" zoomScaleNormal="7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7.57421875" style="21" customWidth="1"/>
    <col min="2" max="2" width="16.8515625" style="22" customWidth="1"/>
    <col min="3" max="3" width="13.8515625" style="22" customWidth="1"/>
    <col min="4" max="4" width="8.00390625" style="23" customWidth="1"/>
    <col min="5" max="5" width="11.140625" style="6" bestFit="1" customWidth="1"/>
    <col min="6" max="6" width="7.57421875" style="25" bestFit="1" customWidth="1"/>
    <col min="7" max="7" width="22.8515625" style="21" bestFit="1" customWidth="1"/>
    <col min="8" max="8" width="9.28125" style="21" bestFit="1" customWidth="1"/>
    <col min="9" max="9" width="8.140625" style="21" bestFit="1" customWidth="1"/>
    <col min="10" max="10" width="12.140625" style="21" bestFit="1" customWidth="1"/>
    <col min="11" max="11" width="10.8515625" style="21" customWidth="1"/>
    <col min="12" max="12" width="9.7109375" style="21" customWidth="1"/>
    <col min="13" max="13" width="8.8515625" style="21" customWidth="1"/>
    <col min="14" max="14" width="9.28125" style="24" bestFit="1" customWidth="1"/>
    <col min="15" max="15" width="9.28125" style="21" customWidth="1"/>
    <col min="16" max="16" width="19.28125" style="21" customWidth="1"/>
    <col min="17" max="16384" width="8.8515625" style="21" customWidth="1"/>
  </cols>
  <sheetData>
    <row r="1" spans="1:16" ht="18.75" customHeight="1" thickBot="1">
      <c r="A1" s="18" t="s">
        <v>860</v>
      </c>
      <c r="B1" s="18" t="s">
        <v>640</v>
      </c>
      <c r="C1" s="18" t="s">
        <v>639</v>
      </c>
      <c r="D1" s="19" t="s">
        <v>2605</v>
      </c>
      <c r="E1" s="20" t="s">
        <v>448</v>
      </c>
      <c r="F1" s="18" t="s">
        <v>447</v>
      </c>
      <c r="G1" s="18" t="s">
        <v>864</v>
      </c>
      <c r="H1" s="18" t="s">
        <v>832</v>
      </c>
      <c r="I1" s="18" t="s">
        <v>592</v>
      </c>
      <c r="J1" s="18" t="s">
        <v>593</v>
      </c>
      <c r="K1" s="20" t="s">
        <v>862</v>
      </c>
      <c r="L1" s="18" t="s">
        <v>861</v>
      </c>
      <c r="M1" s="18" t="s">
        <v>846</v>
      </c>
      <c r="N1" s="10" t="s">
        <v>469</v>
      </c>
      <c r="O1" s="85" t="s">
        <v>885</v>
      </c>
      <c r="P1" s="148" t="s">
        <v>1113</v>
      </c>
    </row>
    <row r="2" spans="1:14" ht="13.5" thickTop="1">
      <c r="A2" t="s">
        <v>688</v>
      </c>
      <c r="B2" s="22">
        <v>1240000</v>
      </c>
      <c r="C2" s="22">
        <v>1280000</v>
      </c>
      <c r="E2" s="7" t="s">
        <v>452</v>
      </c>
      <c r="F2" s="5" t="s">
        <v>414</v>
      </c>
      <c r="G2" s="4" t="s">
        <v>415</v>
      </c>
      <c r="K2" s="21" t="s">
        <v>758</v>
      </c>
      <c r="L2" s="78">
        <f aca="true" t="shared" si="0" ref="L2:L33">KmHomeLoc2DxLoc(AtvHomeLoc,K2)</f>
        <v>151.57375533747035</v>
      </c>
      <c r="M2" s="78">
        <f aca="true" t="shared" si="1" ref="M2:M33">BearingHomeLoc2DxLoc(AtvHomeLoc,K2)</f>
        <v>281.2447264754618</v>
      </c>
      <c r="N2" s="24" t="s">
        <v>471</v>
      </c>
    </row>
    <row r="3" spans="1:14" ht="12.75">
      <c r="A3" s="21" t="s">
        <v>664</v>
      </c>
      <c r="B3" s="22">
        <v>5840000</v>
      </c>
      <c r="C3" s="22">
        <v>1283000</v>
      </c>
      <c r="E3" s="6" t="s">
        <v>450</v>
      </c>
      <c r="F3" s="25" t="s">
        <v>641</v>
      </c>
      <c r="G3" s="21" t="s">
        <v>642</v>
      </c>
      <c r="H3" s="21" t="s">
        <v>751</v>
      </c>
      <c r="I3" s="21" t="s">
        <v>768</v>
      </c>
      <c r="K3" s="21" t="s">
        <v>766</v>
      </c>
      <c r="L3" s="78">
        <f t="shared" si="0"/>
        <v>178.17816264935036</v>
      </c>
      <c r="M3" s="78">
        <f t="shared" si="1"/>
        <v>219.28087359896494</v>
      </c>
      <c r="N3" s="24" t="s">
        <v>472</v>
      </c>
    </row>
    <row r="4" spans="1:14" ht="12.75">
      <c r="A4" s="21" t="s">
        <v>666</v>
      </c>
      <c r="B4" s="22">
        <v>10400000</v>
      </c>
      <c r="C4" s="22">
        <v>1283000</v>
      </c>
      <c r="E4" s="6" t="s">
        <v>450</v>
      </c>
      <c r="F4" s="25" t="s">
        <v>641</v>
      </c>
      <c r="G4" s="21" t="s">
        <v>642</v>
      </c>
      <c r="H4" s="21" t="s">
        <v>751</v>
      </c>
      <c r="I4" s="21" t="s">
        <v>769</v>
      </c>
      <c r="K4" s="21" t="s">
        <v>766</v>
      </c>
      <c r="L4" s="78">
        <f t="shared" si="0"/>
        <v>178.17816264935036</v>
      </c>
      <c r="M4" s="78">
        <f t="shared" si="1"/>
        <v>219.28087359896494</v>
      </c>
      <c r="N4" s="24" t="s">
        <v>472</v>
      </c>
    </row>
    <row r="5" spans="1:18" ht="12.75">
      <c r="A5" s="21" t="s">
        <v>671</v>
      </c>
      <c r="B5" s="22">
        <v>10465000</v>
      </c>
      <c r="C5" s="22">
        <v>1242500</v>
      </c>
      <c r="E5" s="6" t="s">
        <v>450</v>
      </c>
      <c r="F5" s="25" t="s">
        <v>641</v>
      </c>
      <c r="G5" s="21" t="s">
        <v>642</v>
      </c>
      <c r="H5" s="21" t="s">
        <v>751</v>
      </c>
      <c r="I5" s="21" t="s">
        <v>767</v>
      </c>
      <c r="K5" s="21" t="s">
        <v>766</v>
      </c>
      <c r="L5" s="78">
        <f t="shared" si="0"/>
        <v>178.17816264935036</v>
      </c>
      <c r="M5" s="78">
        <f t="shared" si="1"/>
        <v>219.28087359896494</v>
      </c>
      <c r="N5" s="24" t="s">
        <v>472</v>
      </c>
      <c r="R5" s="41"/>
    </row>
    <row r="6" spans="1:14" ht="12.75">
      <c r="A6" s="21" t="s">
        <v>682</v>
      </c>
      <c r="B6" s="22">
        <v>10486000</v>
      </c>
      <c r="C6" s="22">
        <v>1240000</v>
      </c>
      <c r="E6" s="6" t="s">
        <v>450</v>
      </c>
      <c r="F6" s="25" t="s">
        <v>641</v>
      </c>
      <c r="G6" s="21" t="s">
        <v>643</v>
      </c>
      <c r="L6" s="78" t="str">
        <f t="shared" si="0"/>
        <v>-</v>
      </c>
      <c r="M6" s="78" t="str">
        <f t="shared" si="1"/>
        <v>-</v>
      </c>
      <c r="N6" s="24" t="s">
        <v>472</v>
      </c>
    </row>
    <row r="7" spans="1:14" ht="12.75">
      <c r="A7" s="21" t="s">
        <v>683</v>
      </c>
      <c r="B7" s="22">
        <v>10486000</v>
      </c>
      <c r="C7" s="22">
        <v>1240000</v>
      </c>
      <c r="E7" s="6" t="s">
        <v>450</v>
      </c>
      <c r="F7" s="25" t="s">
        <v>335</v>
      </c>
      <c r="G7" s="21" t="s">
        <v>644</v>
      </c>
      <c r="I7" s="21" t="s">
        <v>470</v>
      </c>
      <c r="L7" s="78" t="str">
        <f t="shared" si="0"/>
        <v>-</v>
      </c>
      <c r="M7" s="78" t="str">
        <f t="shared" si="1"/>
        <v>-</v>
      </c>
      <c r="N7" s="24" t="s">
        <v>472</v>
      </c>
    </row>
    <row r="8" spans="1:14" ht="12.75">
      <c r="A8" s="21" t="s">
        <v>679</v>
      </c>
      <c r="B8" s="22">
        <v>10485000</v>
      </c>
      <c r="C8" s="22">
        <v>1280000</v>
      </c>
      <c r="E8" s="6" t="s">
        <v>465</v>
      </c>
      <c r="F8" s="25" t="s">
        <v>28</v>
      </c>
      <c r="G8" s="21" t="s">
        <v>106</v>
      </c>
      <c r="L8" s="78" t="str">
        <f t="shared" si="0"/>
        <v>-</v>
      </c>
      <c r="M8" s="78" t="str">
        <f t="shared" si="1"/>
        <v>-</v>
      </c>
      <c r="N8" s="24" t="s">
        <v>473</v>
      </c>
    </row>
    <row r="9" spans="1:16" ht="12.75">
      <c r="A9" s="21" t="s">
        <v>680</v>
      </c>
      <c r="B9" s="22">
        <v>10485000</v>
      </c>
      <c r="C9" s="22">
        <v>1240000</v>
      </c>
      <c r="E9" s="6" t="s">
        <v>449</v>
      </c>
      <c r="F9" s="25" t="s">
        <v>35</v>
      </c>
      <c r="G9" s="21" t="s">
        <v>645</v>
      </c>
      <c r="I9" s="21" t="s">
        <v>772</v>
      </c>
      <c r="K9" t="s">
        <v>1601</v>
      </c>
      <c r="L9" s="78">
        <f t="shared" si="0"/>
        <v>55.72839161701221</v>
      </c>
      <c r="M9" s="78">
        <f t="shared" si="1"/>
        <v>54.22898718409993</v>
      </c>
      <c r="N9" s="24" t="s">
        <v>474</v>
      </c>
      <c r="P9" t="s">
        <v>1154</v>
      </c>
    </row>
    <row r="10" spans="1:14" ht="12.75">
      <c r="A10" s="21" t="s">
        <v>684</v>
      </c>
      <c r="B10" s="22">
        <v>10486000</v>
      </c>
      <c r="C10" s="22">
        <v>1240000</v>
      </c>
      <c r="E10" s="6" t="s">
        <v>449</v>
      </c>
      <c r="F10" s="25" t="s">
        <v>297</v>
      </c>
      <c r="G10" s="21" t="s">
        <v>298</v>
      </c>
      <c r="I10" s="21" t="s">
        <v>770</v>
      </c>
      <c r="K10" s="21" t="s">
        <v>771</v>
      </c>
      <c r="L10" s="78">
        <f t="shared" si="0"/>
        <v>52.75918410192951</v>
      </c>
      <c r="M10" s="78">
        <f t="shared" si="1"/>
        <v>322.3202412370619</v>
      </c>
      <c r="N10" s="24" t="s">
        <v>474</v>
      </c>
    </row>
    <row r="11" spans="1:14" ht="12.75">
      <c r="A11" s="21" t="s">
        <v>693</v>
      </c>
      <c r="B11" s="22">
        <v>2337000</v>
      </c>
      <c r="C11" s="22">
        <v>1285000</v>
      </c>
      <c r="E11" s="150" t="s">
        <v>1502</v>
      </c>
      <c r="F11" s="151" t="s">
        <v>82</v>
      </c>
      <c r="G11" t="s">
        <v>529</v>
      </c>
      <c r="I11" s="146" t="s">
        <v>1501</v>
      </c>
      <c r="K11" s="146" t="s">
        <v>1096</v>
      </c>
      <c r="L11" s="78">
        <f t="shared" si="0"/>
        <v>225.67504096627079</v>
      </c>
      <c r="M11" s="78">
        <f t="shared" si="1"/>
        <v>75.94585792375938</v>
      </c>
      <c r="N11" s="87" t="s">
        <v>475</v>
      </c>
    </row>
    <row r="12" spans="1:14" ht="12.75">
      <c r="A12" s="21" t="s">
        <v>660</v>
      </c>
      <c r="B12" s="22">
        <v>2350000</v>
      </c>
      <c r="C12" s="22">
        <v>1280000</v>
      </c>
      <c r="E12" s="6" t="s">
        <v>451</v>
      </c>
      <c r="F12" s="25" t="s">
        <v>435</v>
      </c>
      <c r="G12" s="21" t="s">
        <v>434</v>
      </c>
      <c r="H12" t="s">
        <v>470</v>
      </c>
      <c r="K12" s="146" t="s">
        <v>774</v>
      </c>
      <c r="L12" s="78">
        <f t="shared" si="0"/>
        <v>197.7085400416165</v>
      </c>
      <c r="M12" s="78">
        <f t="shared" si="1"/>
        <v>78.30984249396975</v>
      </c>
      <c r="N12" s="24" t="s">
        <v>475</v>
      </c>
    </row>
    <row r="13" spans="1:14" ht="12.75">
      <c r="A13" s="21" t="s">
        <v>668</v>
      </c>
      <c r="B13" s="22">
        <v>10450000</v>
      </c>
      <c r="C13" s="22">
        <v>1230000</v>
      </c>
      <c r="D13" s="215" t="s">
        <v>2607</v>
      </c>
      <c r="E13" s="6" t="s">
        <v>451</v>
      </c>
      <c r="F13" s="25" t="s">
        <v>647</v>
      </c>
      <c r="G13" s="21" t="s">
        <v>428</v>
      </c>
      <c r="I13" s="21" t="s">
        <v>775</v>
      </c>
      <c r="K13" s="146" t="s">
        <v>776</v>
      </c>
      <c r="L13" s="78">
        <f t="shared" si="0"/>
        <v>196.51357207034073</v>
      </c>
      <c r="M13" s="78">
        <f t="shared" si="1"/>
        <v>95.87459773240835</v>
      </c>
      <c r="N13" s="87" t="s">
        <v>475</v>
      </c>
    </row>
    <row r="14" spans="1:14" ht="12.75">
      <c r="A14" s="21" t="s">
        <v>668</v>
      </c>
      <c r="B14" s="22">
        <v>10450000</v>
      </c>
      <c r="C14" s="22">
        <v>5830000</v>
      </c>
      <c r="D14" s="215" t="s">
        <v>2607</v>
      </c>
      <c r="E14" s="6" t="s">
        <v>451</v>
      </c>
      <c r="F14" s="25" t="s">
        <v>647</v>
      </c>
      <c r="G14" s="21" t="s">
        <v>428</v>
      </c>
      <c r="I14" s="21" t="s">
        <v>775</v>
      </c>
      <c r="K14" s="146" t="s">
        <v>776</v>
      </c>
      <c r="L14" s="78">
        <f t="shared" si="0"/>
        <v>196.51357207034073</v>
      </c>
      <c r="M14" s="78">
        <f t="shared" si="1"/>
        <v>95.87459773240835</v>
      </c>
      <c r="N14" s="87" t="s">
        <v>475</v>
      </c>
    </row>
    <row r="15" spans="1:14" ht="12.75">
      <c r="A15" s="21" t="s">
        <v>668</v>
      </c>
      <c r="B15" s="22">
        <v>10450000</v>
      </c>
      <c r="C15" s="22">
        <v>1200000</v>
      </c>
      <c r="D15" s="215" t="s">
        <v>2606</v>
      </c>
      <c r="E15" s="6" t="s">
        <v>451</v>
      </c>
      <c r="F15" s="25" t="s">
        <v>647</v>
      </c>
      <c r="G15" s="21" t="s">
        <v>428</v>
      </c>
      <c r="I15" s="21" t="s">
        <v>775</v>
      </c>
      <c r="K15" s="146" t="s">
        <v>776</v>
      </c>
      <c r="L15" s="78">
        <f t="shared" si="0"/>
        <v>196.51357207034073</v>
      </c>
      <c r="M15" s="78">
        <f t="shared" si="1"/>
        <v>95.87459773240835</v>
      </c>
      <c r="N15" s="87" t="s">
        <v>475</v>
      </c>
    </row>
    <row r="16" spans="1:14" ht="12.75">
      <c r="A16" s="21" t="s">
        <v>668</v>
      </c>
      <c r="B16" s="22">
        <v>10450000</v>
      </c>
      <c r="C16" s="22">
        <v>2300000</v>
      </c>
      <c r="D16" s="215" t="s">
        <v>2606</v>
      </c>
      <c r="E16" s="6" t="s">
        <v>451</v>
      </c>
      <c r="F16" s="25" t="s">
        <v>647</v>
      </c>
      <c r="G16" s="21" t="s">
        <v>428</v>
      </c>
      <c r="I16" s="21" t="s">
        <v>775</v>
      </c>
      <c r="K16" s="146" t="s">
        <v>776</v>
      </c>
      <c r="L16" s="78">
        <f t="shared" si="0"/>
        <v>196.51357207034073</v>
      </c>
      <c r="M16" s="78">
        <f t="shared" si="1"/>
        <v>95.87459773240835</v>
      </c>
      <c r="N16" s="87" t="s">
        <v>475</v>
      </c>
    </row>
    <row r="17" spans="1:14" ht="12.75">
      <c r="A17" s="21" t="s">
        <v>668</v>
      </c>
      <c r="B17" s="22">
        <v>10450000</v>
      </c>
      <c r="C17" s="22">
        <v>5840000</v>
      </c>
      <c r="D17" s="215" t="s">
        <v>2606</v>
      </c>
      <c r="E17" s="6" t="s">
        <v>451</v>
      </c>
      <c r="F17" s="25" t="s">
        <v>647</v>
      </c>
      <c r="G17" s="21" t="s">
        <v>428</v>
      </c>
      <c r="I17" s="21" t="s">
        <v>775</v>
      </c>
      <c r="K17" s="146" t="s">
        <v>776</v>
      </c>
      <c r="L17" s="78">
        <f t="shared" si="0"/>
        <v>196.51357207034073</v>
      </c>
      <c r="M17" s="78">
        <f t="shared" si="1"/>
        <v>95.87459773240835</v>
      </c>
      <c r="N17" s="87" t="s">
        <v>475</v>
      </c>
    </row>
    <row r="18" spans="1:14" ht="12.75">
      <c r="A18" s="21" t="s">
        <v>668</v>
      </c>
      <c r="B18" s="22">
        <v>10450000</v>
      </c>
      <c r="C18" s="22">
        <v>1280000</v>
      </c>
      <c r="E18" s="6" t="s">
        <v>451</v>
      </c>
      <c r="F18" s="25" t="s">
        <v>647</v>
      </c>
      <c r="G18" s="21" t="s">
        <v>428</v>
      </c>
      <c r="I18" s="21" t="s">
        <v>775</v>
      </c>
      <c r="K18" s="21" t="s">
        <v>776</v>
      </c>
      <c r="L18" s="78">
        <f t="shared" si="0"/>
        <v>196.51357207034073</v>
      </c>
      <c r="M18" s="78">
        <f t="shared" si="1"/>
        <v>95.87459773240835</v>
      </c>
      <c r="N18" s="24" t="s">
        <v>475</v>
      </c>
    </row>
    <row r="19" spans="1:16" ht="12.75">
      <c r="A19" s="21" t="s">
        <v>696</v>
      </c>
      <c r="B19" s="22">
        <v>10450000</v>
      </c>
      <c r="C19" s="22">
        <v>1240000</v>
      </c>
      <c r="E19" s="150" t="s">
        <v>451</v>
      </c>
      <c r="F19" s="151" t="s">
        <v>82</v>
      </c>
      <c r="G19" s="146" t="s">
        <v>1580</v>
      </c>
      <c r="L19" s="78" t="str">
        <f t="shared" si="0"/>
        <v>-</v>
      </c>
      <c r="M19" s="78" t="str">
        <f t="shared" si="1"/>
        <v>-</v>
      </c>
      <c r="N19" s="87" t="s">
        <v>475</v>
      </c>
      <c r="P19" t="s">
        <v>1581</v>
      </c>
    </row>
    <row r="20" spans="1:16" ht="12.75">
      <c r="A20" s="21" t="s">
        <v>701</v>
      </c>
      <c r="B20" s="22">
        <v>10450000</v>
      </c>
      <c r="C20" s="22">
        <v>1280000</v>
      </c>
      <c r="E20" s="150" t="s">
        <v>451</v>
      </c>
      <c r="F20" s="151" t="s">
        <v>78</v>
      </c>
      <c r="G20" s="146" t="s">
        <v>419</v>
      </c>
      <c r="I20" s="146" t="s">
        <v>2043</v>
      </c>
      <c r="K20" t="s">
        <v>1055</v>
      </c>
      <c r="L20" s="78">
        <f t="shared" si="0"/>
        <v>231.88650450057227</v>
      </c>
      <c r="M20" s="78">
        <f t="shared" si="1"/>
        <v>61.709159051156995</v>
      </c>
      <c r="N20" s="87" t="s">
        <v>475</v>
      </c>
      <c r="P20" t="s">
        <v>2042</v>
      </c>
    </row>
    <row r="21" spans="1:14" ht="12.75">
      <c r="A21" s="21" t="s">
        <v>672</v>
      </c>
      <c r="B21" s="22">
        <v>10465000</v>
      </c>
      <c r="C21" s="22">
        <v>1280000</v>
      </c>
      <c r="E21" s="6" t="s">
        <v>451</v>
      </c>
      <c r="F21" s="25" t="s">
        <v>435</v>
      </c>
      <c r="G21" s="21" t="s">
        <v>646</v>
      </c>
      <c r="L21" s="78" t="str">
        <f t="shared" si="0"/>
        <v>-</v>
      </c>
      <c r="M21" s="78" t="str">
        <f t="shared" si="1"/>
        <v>-</v>
      </c>
      <c r="N21" s="24" t="s">
        <v>475</v>
      </c>
    </row>
    <row r="22" spans="1:14" ht="12.75">
      <c r="A22" s="21" t="s">
        <v>673</v>
      </c>
      <c r="B22" s="22">
        <v>10470000</v>
      </c>
      <c r="C22" s="22">
        <v>1240000</v>
      </c>
      <c r="E22" s="6" t="s">
        <v>451</v>
      </c>
      <c r="F22" s="25" t="s">
        <v>435</v>
      </c>
      <c r="G22" s="21" t="s">
        <v>434</v>
      </c>
      <c r="I22" s="21" t="s">
        <v>773</v>
      </c>
      <c r="K22" s="21" t="s">
        <v>774</v>
      </c>
      <c r="L22" s="78">
        <f t="shared" si="0"/>
        <v>197.7085400416165</v>
      </c>
      <c r="M22" s="78">
        <f t="shared" si="1"/>
        <v>78.30984249396975</v>
      </c>
      <c r="N22" s="24" t="s">
        <v>475</v>
      </c>
    </row>
    <row r="23" spans="1:14" ht="12.75">
      <c r="A23" s="21" t="s">
        <v>694</v>
      </c>
      <c r="B23" s="22">
        <v>10475000</v>
      </c>
      <c r="C23" s="22">
        <v>1285000</v>
      </c>
      <c r="E23" s="150" t="s">
        <v>451</v>
      </c>
      <c r="F23" s="151" t="s">
        <v>82</v>
      </c>
      <c r="G23" t="s">
        <v>529</v>
      </c>
      <c r="I23" s="146" t="s">
        <v>1501</v>
      </c>
      <c r="K23" s="146" t="s">
        <v>1096</v>
      </c>
      <c r="L23" s="78">
        <f t="shared" si="0"/>
        <v>225.67504096627079</v>
      </c>
      <c r="M23" s="78">
        <f t="shared" si="1"/>
        <v>75.94585792375938</v>
      </c>
      <c r="N23" s="87" t="s">
        <v>475</v>
      </c>
    </row>
    <row r="24" spans="1:14" ht="12.75">
      <c r="A24" s="21" t="s">
        <v>685</v>
      </c>
      <c r="B24" s="22">
        <v>10490000</v>
      </c>
      <c r="C24" s="22">
        <v>1240000</v>
      </c>
      <c r="E24" s="6" t="s">
        <v>451</v>
      </c>
      <c r="F24" s="25" t="s">
        <v>647</v>
      </c>
      <c r="G24" s="21" t="s">
        <v>427</v>
      </c>
      <c r="L24" s="78" t="str">
        <f t="shared" si="0"/>
        <v>-</v>
      </c>
      <c r="M24" s="78" t="str">
        <f t="shared" si="1"/>
        <v>-</v>
      </c>
      <c r="N24" s="24" t="s">
        <v>475</v>
      </c>
    </row>
    <row r="25" spans="1:16" ht="12.75">
      <c r="A25" s="21" t="s">
        <v>695</v>
      </c>
      <c r="B25" s="22">
        <v>10495000</v>
      </c>
      <c r="C25" s="22">
        <v>1290000</v>
      </c>
      <c r="E25" s="150" t="s">
        <v>451</v>
      </c>
      <c r="F25" s="151" t="s">
        <v>82</v>
      </c>
      <c r="G25" t="s">
        <v>529</v>
      </c>
      <c r="L25" s="78" t="str">
        <f t="shared" si="0"/>
        <v>-</v>
      </c>
      <c r="M25" s="78" t="str">
        <f t="shared" si="1"/>
        <v>-</v>
      </c>
      <c r="N25" s="87" t="s">
        <v>475</v>
      </c>
      <c r="P25" t="s">
        <v>1503</v>
      </c>
    </row>
    <row r="26" spans="1:14" ht="12.75">
      <c r="A26" s="21" t="s">
        <v>655</v>
      </c>
      <c r="B26" s="22">
        <v>1280000</v>
      </c>
      <c r="C26" s="22">
        <v>1242500</v>
      </c>
      <c r="E26" s="6" t="s">
        <v>466</v>
      </c>
      <c r="F26" s="25" t="s">
        <v>226</v>
      </c>
      <c r="G26" s="21" t="s">
        <v>648</v>
      </c>
      <c r="H26" s="21" t="s">
        <v>752</v>
      </c>
      <c r="I26" s="21" t="s">
        <v>777</v>
      </c>
      <c r="K26" s="21" t="s">
        <v>778</v>
      </c>
      <c r="L26" s="78">
        <f t="shared" si="0"/>
        <v>326.8009082161165</v>
      </c>
      <c r="M26" s="78">
        <f t="shared" si="1"/>
        <v>73.76734688120689</v>
      </c>
      <c r="N26" s="24" t="s">
        <v>477</v>
      </c>
    </row>
    <row r="27" spans="1:14" ht="12.75">
      <c r="A27" s="21" t="s">
        <v>658</v>
      </c>
      <c r="B27" s="22">
        <v>1285000</v>
      </c>
      <c r="C27" s="22">
        <v>2320000</v>
      </c>
      <c r="E27" s="6" t="s">
        <v>466</v>
      </c>
      <c r="F27" s="25" t="s">
        <v>59</v>
      </c>
      <c r="G27" s="21" t="s">
        <v>224</v>
      </c>
      <c r="L27" s="78" t="str">
        <f t="shared" si="0"/>
        <v>-</v>
      </c>
      <c r="M27" s="78" t="str">
        <f t="shared" si="1"/>
        <v>-</v>
      </c>
      <c r="N27" s="24" t="s">
        <v>477</v>
      </c>
    </row>
    <row r="28" spans="1:14" ht="12.75">
      <c r="A28" s="21" t="s">
        <v>662</v>
      </c>
      <c r="B28" s="22">
        <v>2445000</v>
      </c>
      <c r="C28" s="22">
        <v>1242500</v>
      </c>
      <c r="E28" s="6" t="s">
        <v>466</v>
      </c>
      <c r="F28" s="25" t="s">
        <v>226</v>
      </c>
      <c r="G28" s="21" t="s">
        <v>648</v>
      </c>
      <c r="H28" s="21" t="s">
        <v>752</v>
      </c>
      <c r="I28" s="21" t="s">
        <v>777</v>
      </c>
      <c r="K28" s="21" t="s">
        <v>778</v>
      </c>
      <c r="L28" s="78">
        <f t="shared" si="0"/>
        <v>326.8009082161165</v>
      </c>
      <c r="M28" s="78">
        <f t="shared" si="1"/>
        <v>73.76734688120689</v>
      </c>
      <c r="N28" s="24" t="s">
        <v>477</v>
      </c>
    </row>
    <row r="29" spans="1:14" ht="12.75">
      <c r="A29" s="21" t="s">
        <v>669</v>
      </c>
      <c r="B29" s="22">
        <v>10450000</v>
      </c>
      <c r="C29" s="22">
        <v>1242500</v>
      </c>
      <c r="E29" s="4" t="s">
        <v>466</v>
      </c>
      <c r="F29" s="25" t="s">
        <v>226</v>
      </c>
      <c r="G29" s="21" t="s">
        <v>648</v>
      </c>
      <c r="H29" s="21" t="s">
        <v>752</v>
      </c>
      <c r="I29" s="21" t="s">
        <v>777</v>
      </c>
      <c r="K29" s="21" t="s">
        <v>778</v>
      </c>
      <c r="L29" s="78">
        <f t="shared" si="0"/>
        <v>326.8009082161165</v>
      </c>
      <c r="M29" s="78">
        <f t="shared" si="1"/>
        <v>73.76734688120689</v>
      </c>
      <c r="N29" s="24" t="s">
        <v>477</v>
      </c>
    </row>
    <row r="30" spans="1:14" ht="12.75">
      <c r="A30" s="21" t="s">
        <v>686</v>
      </c>
      <c r="B30" s="22">
        <v>10450000</v>
      </c>
      <c r="C30" s="22">
        <v>1242500</v>
      </c>
      <c r="E30" s="6" t="s">
        <v>587</v>
      </c>
      <c r="F30" s="25" t="s">
        <v>20</v>
      </c>
      <c r="G30" s="21" t="s">
        <v>19</v>
      </c>
      <c r="I30" s="21" t="s">
        <v>755</v>
      </c>
      <c r="K30" s="21" t="s">
        <v>756</v>
      </c>
      <c r="L30" s="78">
        <f t="shared" si="0"/>
        <v>117.1994449661668</v>
      </c>
      <c r="M30" s="78">
        <f t="shared" si="1"/>
        <v>145.76603176639938</v>
      </c>
      <c r="N30" s="24" t="s">
        <v>478</v>
      </c>
    </row>
    <row r="31" spans="1:14" ht="12.75">
      <c r="A31" s="21" t="s">
        <v>670</v>
      </c>
      <c r="B31" s="22">
        <v>10460000</v>
      </c>
      <c r="C31" s="22">
        <v>1245000</v>
      </c>
      <c r="E31" s="6" t="s">
        <v>587</v>
      </c>
      <c r="F31" s="25" t="s">
        <v>18</v>
      </c>
      <c r="G31" s="21" t="s">
        <v>649</v>
      </c>
      <c r="H31" s="21" t="s">
        <v>753</v>
      </c>
      <c r="L31" s="78" t="str">
        <f t="shared" si="0"/>
        <v>-</v>
      </c>
      <c r="M31" s="78" t="str">
        <f t="shared" si="1"/>
        <v>-</v>
      </c>
      <c r="N31" s="24" t="s">
        <v>478</v>
      </c>
    </row>
    <row r="32" spans="1:16" ht="12.75">
      <c r="A32" s="21" t="s">
        <v>674</v>
      </c>
      <c r="B32" s="22">
        <v>10470000</v>
      </c>
      <c r="C32" s="22">
        <v>1290000</v>
      </c>
      <c r="E32" s="7" t="s">
        <v>587</v>
      </c>
      <c r="F32" s="25" t="s">
        <v>20</v>
      </c>
      <c r="G32" s="21" t="s">
        <v>208</v>
      </c>
      <c r="I32" s="21" t="s">
        <v>781</v>
      </c>
      <c r="K32" s="21" t="s">
        <v>782</v>
      </c>
      <c r="L32" s="78">
        <f t="shared" si="0"/>
        <v>102.29683911084388</v>
      </c>
      <c r="M32" s="78">
        <f t="shared" si="1"/>
        <v>140.00888133687963</v>
      </c>
      <c r="N32" s="24" t="s">
        <v>478</v>
      </c>
      <c r="P32" t="s">
        <v>1207</v>
      </c>
    </row>
    <row r="33" spans="1:14" ht="12.75">
      <c r="A33" s="21" t="s">
        <v>678</v>
      </c>
      <c r="B33" s="22">
        <v>10480000</v>
      </c>
      <c r="C33" s="22">
        <v>1245000</v>
      </c>
      <c r="E33" s="6" t="s">
        <v>587</v>
      </c>
      <c r="F33" s="25" t="s">
        <v>18</v>
      </c>
      <c r="G33" s="21" t="s">
        <v>649</v>
      </c>
      <c r="H33" s="21" t="s">
        <v>753</v>
      </c>
      <c r="L33" s="78" t="str">
        <f t="shared" si="0"/>
        <v>-</v>
      </c>
      <c r="M33" s="78" t="str">
        <f t="shared" si="1"/>
        <v>-</v>
      </c>
      <c r="N33" s="24" t="s">
        <v>478</v>
      </c>
    </row>
    <row r="34" spans="1:16" ht="12.75">
      <c r="A34" s="21" t="s">
        <v>681</v>
      </c>
      <c r="B34" s="22">
        <v>10485000</v>
      </c>
      <c r="C34" s="22">
        <v>1243000</v>
      </c>
      <c r="E34" s="6" t="s">
        <v>587</v>
      </c>
      <c r="F34" s="25" t="s">
        <v>212</v>
      </c>
      <c r="G34" s="21" t="s">
        <v>213</v>
      </c>
      <c r="I34" s="21" t="s">
        <v>779</v>
      </c>
      <c r="K34" s="21" t="s">
        <v>780</v>
      </c>
      <c r="L34" s="78">
        <f aca="true" t="shared" si="2" ref="L34:L64">KmHomeLoc2DxLoc(AtvHomeLoc,K34)</f>
        <v>155.74697074201396</v>
      </c>
      <c r="M34" s="78">
        <f aca="true" t="shared" si="3" ref="M34:M64">BearingHomeLoc2DxLoc(AtvHomeLoc,K34)</f>
        <v>130.31277558124555</v>
      </c>
      <c r="N34" s="24" t="s">
        <v>478</v>
      </c>
      <c r="P34" t="s">
        <v>1754</v>
      </c>
    </row>
    <row r="35" spans="1:16" ht="12.75">
      <c r="A35" s="21" t="s">
        <v>699</v>
      </c>
      <c r="B35" s="22">
        <v>10455000</v>
      </c>
      <c r="C35" s="22">
        <v>1240</v>
      </c>
      <c r="E35" s="150" t="s">
        <v>453</v>
      </c>
      <c r="F35" s="151" t="s">
        <v>384</v>
      </c>
      <c r="G35" s="146" t="s">
        <v>385</v>
      </c>
      <c r="I35" s="146" t="s">
        <v>1781</v>
      </c>
      <c r="K35" t="s">
        <v>1779</v>
      </c>
      <c r="L35" s="78">
        <f t="shared" si="2"/>
        <v>294.2517119249092</v>
      </c>
      <c r="M35" s="78">
        <f t="shared" si="3"/>
        <v>151.16462799566156</v>
      </c>
      <c r="N35" s="87" t="s">
        <v>479</v>
      </c>
      <c r="P35" t="s">
        <v>1780</v>
      </c>
    </row>
    <row r="36" spans="1:16" ht="12.75">
      <c r="A36" s="21" t="s">
        <v>700</v>
      </c>
      <c r="B36" s="22">
        <v>10486000</v>
      </c>
      <c r="C36" s="22">
        <v>2382000</v>
      </c>
      <c r="D36"/>
      <c r="E36" s="150" t="s">
        <v>1030</v>
      </c>
      <c r="F36" s="151" t="s">
        <v>65</v>
      </c>
      <c r="G36" t="s">
        <v>1841</v>
      </c>
      <c r="K36" t="s">
        <v>1840</v>
      </c>
      <c r="L36" s="78">
        <f t="shared" si="2"/>
        <v>260.18179130228884</v>
      </c>
      <c r="M36" s="78">
        <f t="shared" si="3"/>
        <v>136.05591838367184</v>
      </c>
      <c r="N36" s="87" t="s">
        <v>479</v>
      </c>
      <c r="P36" t="s">
        <v>1842</v>
      </c>
    </row>
    <row r="37" spans="1:16" ht="12.75">
      <c r="A37" s="21" t="s">
        <v>690</v>
      </c>
      <c r="B37" s="22">
        <v>1243000</v>
      </c>
      <c r="C37" s="22">
        <v>2335000</v>
      </c>
      <c r="E37" s="150" t="s">
        <v>455</v>
      </c>
      <c r="F37" s="151" t="s">
        <v>3</v>
      </c>
      <c r="G37" s="146" t="s">
        <v>1312</v>
      </c>
      <c r="I37" s="146" t="s">
        <v>1313</v>
      </c>
      <c r="L37" s="78" t="str">
        <f t="shared" si="2"/>
        <v>-</v>
      </c>
      <c r="M37" s="78" t="str">
        <f t="shared" si="3"/>
        <v>-</v>
      </c>
      <c r="N37" s="87" t="s">
        <v>480</v>
      </c>
      <c r="P37" t="s">
        <v>1314</v>
      </c>
    </row>
    <row r="38" spans="1:14" ht="12.75">
      <c r="A38" s="21" t="s">
        <v>691</v>
      </c>
      <c r="B38" s="22">
        <v>1243000</v>
      </c>
      <c r="C38" s="22">
        <v>2440000</v>
      </c>
      <c r="E38" s="150" t="s">
        <v>455</v>
      </c>
      <c r="F38" s="151" t="s">
        <v>3</v>
      </c>
      <c r="G38" s="146" t="s">
        <v>1312</v>
      </c>
      <c r="I38" s="146" t="s">
        <v>1313</v>
      </c>
      <c r="L38" s="78" t="str">
        <f t="shared" si="2"/>
        <v>-</v>
      </c>
      <c r="M38" s="78" t="str">
        <f t="shared" si="3"/>
        <v>-</v>
      </c>
      <c r="N38" s="87" t="s">
        <v>480</v>
      </c>
    </row>
    <row r="39" spans="1:14" ht="12.75">
      <c r="A39" s="21" t="s">
        <v>692</v>
      </c>
      <c r="B39" s="22">
        <v>1243000</v>
      </c>
      <c r="C39" s="22">
        <v>10450000</v>
      </c>
      <c r="E39" s="150" t="s">
        <v>455</v>
      </c>
      <c r="F39" s="151" t="s">
        <v>3</v>
      </c>
      <c r="G39" s="146" t="s">
        <v>1312</v>
      </c>
      <c r="I39" s="146" t="s">
        <v>1313</v>
      </c>
      <c r="L39" s="78" t="str">
        <f t="shared" si="2"/>
        <v>-</v>
      </c>
      <c r="M39" s="78" t="str">
        <f t="shared" si="3"/>
        <v>-</v>
      </c>
      <c r="N39" s="87" t="s">
        <v>480</v>
      </c>
    </row>
    <row r="40" spans="1:16" ht="12.75">
      <c r="A40" s="21" t="s">
        <v>689</v>
      </c>
      <c r="B40" s="22">
        <v>1267000</v>
      </c>
      <c r="C40" s="22">
        <v>2332000</v>
      </c>
      <c r="E40" s="150" t="s">
        <v>455</v>
      </c>
      <c r="F40" s="151" t="s">
        <v>3</v>
      </c>
      <c r="G40" s="146" t="s">
        <v>1310</v>
      </c>
      <c r="I40" s="146" t="s">
        <v>1309</v>
      </c>
      <c r="K40" s="146" t="s">
        <v>1311</v>
      </c>
      <c r="L40" s="78">
        <f t="shared" si="2"/>
        <v>536.0261128102275</v>
      </c>
      <c r="M40" s="78">
        <f t="shared" si="3"/>
        <v>129.91807447514046</v>
      </c>
      <c r="N40" s="87" t="s">
        <v>480</v>
      </c>
      <c r="P40" t="s">
        <v>1314</v>
      </c>
    </row>
    <row r="41" spans="1:16" ht="12.75">
      <c r="A41" s="21" t="s">
        <v>663</v>
      </c>
      <c r="B41" s="22">
        <v>5765000</v>
      </c>
      <c r="C41" s="22">
        <v>1242500</v>
      </c>
      <c r="E41" s="4" t="s">
        <v>455</v>
      </c>
      <c r="F41" s="161" t="s">
        <v>3</v>
      </c>
      <c r="G41" s="21" t="s">
        <v>650</v>
      </c>
      <c r="L41" s="78" t="str">
        <f t="shared" si="2"/>
        <v>-</v>
      </c>
      <c r="M41" s="78" t="str">
        <f t="shared" si="3"/>
        <v>-</v>
      </c>
      <c r="N41" s="24" t="s">
        <v>480</v>
      </c>
      <c r="P41" t="s">
        <v>1314</v>
      </c>
    </row>
    <row r="42" spans="1:14" ht="12.75">
      <c r="A42" s="21" t="s">
        <v>657</v>
      </c>
      <c r="B42" s="22">
        <v>1282000</v>
      </c>
      <c r="C42" s="22">
        <v>1240000</v>
      </c>
      <c r="E42" s="7" t="s">
        <v>463</v>
      </c>
      <c r="F42" s="5" t="s">
        <v>10</v>
      </c>
      <c r="G42" s="4" t="s">
        <v>9</v>
      </c>
      <c r="H42" s="6"/>
      <c r="I42" s="161" t="s">
        <v>783</v>
      </c>
      <c r="J42" s="6"/>
      <c r="K42" s="6" t="s">
        <v>784</v>
      </c>
      <c r="L42" s="78">
        <f t="shared" si="2"/>
        <v>767.5097157200777</v>
      </c>
      <c r="M42" s="78">
        <f t="shared" si="3"/>
        <v>133.5529404891869</v>
      </c>
      <c r="N42" s="87" t="s">
        <v>484</v>
      </c>
    </row>
    <row r="43" spans="1:16" ht="12.75">
      <c r="A43" s="21" t="s">
        <v>687</v>
      </c>
      <c r="B43" s="22">
        <v>1242500</v>
      </c>
      <c r="C43" s="22">
        <v>2325000</v>
      </c>
      <c r="E43" s="6" t="s">
        <v>459</v>
      </c>
      <c r="F43" s="25" t="s">
        <v>127</v>
      </c>
      <c r="G43" s="21" t="s">
        <v>757</v>
      </c>
      <c r="I43" s="146" t="s">
        <v>1685</v>
      </c>
      <c r="L43" s="78" t="str">
        <f t="shared" si="2"/>
        <v>-</v>
      </c>
      <c r="M43" s="78" t="str">
        <f t="shared" si="3"/>
        <v>-</v>
      </c>
      <c r="N43" s="87" t="s">
        <v>486</v>
      </c>
      <c r="P43" t="s">
        <v>1414</v>
      </c>
    </row>
    <row r="44" spans="1:16" ht="12.75">
      <c r="A44" s="21" t="s">
        <v>697</v>
      </c>
      <c r="B44" s="22">
        <v>1242500</v>
      </c>
      <c r="C44" s="22">
        <v>10450000</v>
      </c>
      <c r="E44" s="150" t="s">
        <v>459</v>
      </c>
      <c r="F44" s="151" t="s">
        <v>127</v>
      </c>
      <c r="G44" s="146" t="s">
        <v>613</v>
      </c>
      <c r="I44" s="146" t="s">
        <v>1684</v>
      </c>
      <c r="L44" s="78" t="str">
        <f t="shared" si="2"/>
        <v>-</v>
      </c>
      <c r="M44" s="78" t="str">
        <f t="shared" si="3"/>
        <v>-</v>
      </c>
      <c r="N44" s="87" t="s">
        <v>486</v>
      </c>
      <c r="P44" t="s">
        <v>1414</v>
      </c>
    </row>
    <row r="45" spans="1:16" ht="12.75">
      <c r="A45" s="21" t="s">
        <v>698</v>
      </c>
      <c r="B45" s="22">
        <v>1242500</v>
      </c>
      <c r="C45" s="22">
        <v>10450000</v>
      </c>
      <c r="E45" s="150" t="s">
        <v>459</v>
      </c>
      <c r="F45" s="151" t="s">
        <v>127</v>
      </c>
      <c r="G45" s="146" t="s">
        <v>1686</v>
      </c>
      <c r="I45" s="146" t="s">
        <v>1687</v>
      </c>
      <c r="L45" s="78" t="str">
        <f t="shared" si="2"/>
        <v>-</v>
      </c>
      <c r="M45" s="78" t="str">
        <f t="shared" si="3"/>
        <v>-</v>
      </c>
      <c r="N45" s="87" t="s">
        <v>486</v>
      </c>
      <c r="P45" t="s">
        <v>1414</v>
      </c>
    </row>
    <row r="46" spans="1:14" ht="12.75">
      <c r="A46" s="21" t="s">
        <v>667</v>
      </c>
      <c r="B46" s="22">
        <v>10430000</v>
      </c>
      <c r="C46" s="22">
        <v>1248000</v>
      </c>
      <c r="E46" s="6" t="s">
        <v>459</v>
      </c>
      <c r="F46" s="25" t="s">
        <v>62</v>
      </c>
      <c r="G46" s="21" t="s">
        <v>785</v>
      </c>
      <c r="L46" s="78" t="str">
        <f t="shared" si="2"/>
        <v>-</v>
      </c>
      <c r="M46" s="78" t="str">
        <f t="shared" si="3"/>
        <v>-</v>
      </c>
      <c r="N46" s="87" t="s">
        <v>486</v>
      </c>
    </row>
    <row r="47" spans="1:16" ht="12.75">
      <c r="A47" s="21" t="s">
        <v>665</v>
      </c>
      <c r="B47" s="22">
        <v>10380000</v>
      </c>
      <c r="C47" s="22">
        <v>1240000</v>
      </c>
      <c r="E47" s="6" t="s">
        <v>456</v>
      </c>
      <c r="F47" s="25" t="s">
        <v>75</v>
      </c>
      <c r="G47" s="21" t="s">
        <v>409</v>
      </c>
      <c r="I47" s="146" t="s">
        <v>1803</v>
      </c>
      <c r="K47" s="146" t="s">
        <v>1801</v>
      </c>
      <c r="L47" s="78">
        <f t="shared" si="2"/>
        <v>408.17903182894065</v>
      </c>
      <c r="M47" s="78">
        <f t="shared" si="3"/>
        <v>134.3415900621406</v>
      </c>
      <c r="N47" s="87" t="s">
        <v>487</v>
      </c>
      <c r="P47" t="s">
        <v>1802</v>
      </c>
    </row>
    <row r="48" spans="1:16" ht="12.75">
      <c r="A48" s="21" t="s">
        <v>656</v>
      </c>
      <c r="B48" s="22">
        <v>1280000</v>
      </c>
      <c r="C48" s="22">
        <v>1240000</v>
      </c>
      <c r="E48" s="6" t="s">
        <v>456</v>
      </c>
      <c r="F48" s="25" t="s">
        <v>75</v>
      </c>
      <c r="G48" s="21" t="s">
        <v>410</v>
      </c>
      <c r="I48" s="21" t="s">
        <v>762</v>
      </c>
      <c r="K48" s="21" t="s">
        <v>763</v>
      </c>
      <c r="L48" s="78">
        <f t="shared" si="2"/>
        <v>398.00094774567305</v>
      </c>
      <c r="M48" s="78">
        <f t="shared" si="3"/>
        <v>136.93721033664573</v>
      </c>
      <c r="N48" s="24" t="s">
        <v>488</v>
      </c>
      <c r="P48" t="s">
        <v>1802</v>
      </c>
    </row>
    <row r="49" spans="1:14" ht="12.75">
      <c r="A49" s="21" t="s">
        <v>659</v>
      </c>
      <c r="B49" s="22">
        <v>1285000</v>
      </c>
      <c r="C49" s="22">
        <v>10405000</v>
      </c>
      <c r="E49" s="6" t="s">
        <v>457</v>
      </c>
      <c r="F49" s="25" t="s">
        <v>23</v>
      </c>
      <c r="G49" s="21" t="s">
        <v>651</v>
      </c>
      <c r="L49" s="78" t="str">
        <f t="shared" si="2"/>
        <v>-</v>
      </c>
      <c r="M49" s="78" t="str">
        <f t="shared" si="3"/>
        <v>-</v>
      </c>
      <c r="N49" s="87" t="s">
        <v>488</v>
      </c>
    </row>
    <row r="50" spans="1:14" ht="12.75">
      <c r="A50" s="21" t="s">
        <v>661</v>
      </c>
      <c r="B50" s="22">
        <v>2375000</v>
      </c>
      <c r="C50" s="22">
        <v>1240000</v>
      </c>
      <c r="E50" s="6" t="s">
        <v>457</v>
      </c>
      <c r="F50" s="25" t="s">
        <v>23</v>
      </c>
      <c r="G50" s="4" t="s">
        <v>550</v>
      </c>
      <c r="I50" s="21" t="s">
        <v>760</v>
      </c>
      <c r="K50" s="21" t="s">
        <v>759</v>
      </c>
      <c r="L50" s="78">
        <f t="shared" si="2"/>
        <v>498.96663808838184</v>
      </c>
      <c r="M50" s="78">
        <f t="shared" si="3"/>
        <v>144.437778579779</v>
      </c>
      <c r="N50" s="87" t="s">
        <v>488</v>
      </c>
    </row>
    <row r="51" spans="1:14" ht="12.75">
      <c r="A51" s="21" t="s">
        <v>675</v>
      </c>
      <c r="B51" s="22">
        <v>10475000</v>
      </c>
      <c r="C51" s="22">
        <v>1296000</v>
      </c>
      <c r="E51" s="6" t="s">
        <v>457</v>
      </c>
      <c r="F51" s="25" t="s">
        <v>23</v>
      </c>
      <c r="G51" s="21" t="s">
        <v>243</v>
      </c>
      <c r="H51" s="21" t="s">
        <v>754</v>
      </c>
      <c r="I51" s="21" t="s">
        <v>761</v>
      </c>
      <c r="L51" s="78" t="str">
        <f t="shared" si="2"/>
        <v>-</v>
      </c>
      <c r="M51" s="78" t="str">
        <f t="shared" si="3"/>
        <v>-</v>
      </c>
      <c r="N51" s="87" t="s">
        <v>488</v>
      </c>
    </row>
    <row r="52" spans="1:14" ht="12.75">
      <c r="A52" s="21" t="s">
        <v>676</v>
      </c>
      <c r="B52" s="22">
        <v>10475000</v>
      </c>
      <c r="C52" s="22">
        <v>2400000</v>
      </c>
      <c r="E52" s="6" t="s">
        <v>457</v>
      </c>
      <c r="F52" s="25" t="s">
        <v>23</v>
      </c>
      <c r="G52" s="21" t="s">
        <v>243</v>
      </c>
      <c r="H52" s="21" t="s">
        <v>754</v>
      </c>
      <c r="I52" s="21" t="s">
        <v>761</v>
      </c>
      <c r="L52" s="78" t="str">
        <f t="shared" si="2"/>
        <v>-</v>
      </c>
      <c r="M52" s="78" t="str">
        <f t="shared" si="3"/>
        <v>-</v>
      </c>
      <c r="N52" s="87" t="s">
        <v>488</v>
      </c>
    </row>
    <row r="53" spans="1:14" ht="12.75">
      <c r="A53" s="21" t="s">
        <v>677</v>
      </c>
      <c r="B53" s="22">
        <v>10475000</v>
      </c>
      <c r="C53" s="22">
        <v>10405000</v>
      </c>
      <c r="E53" s="6" t="s">
        <v>457</v>
      </c>
      <c r="F53" s="25" t="s">
        <v>23</v>
      </c>
      <c r="G53" s="21" t="s">
        <v>243</v>
      </c>
      <c r="H53" s="21" t="s">
        <v>754</v>
      </c>
      <c r="I53" s="21" t="s">
        <v>761</v>
      </c>
      <c r="L53" s="78" t="str">
        <f t="shared" si="2"/>
        <v>-</v>
      </c>
      <c r="M53" s="78" t="str">
        <f t="shared" si="3"/>
        <v>-</v>
      </c>
      <c r="N53" s="87" t="s">
        <v>488</v>
      </c>
    </row>
    <row r="54" spans="1:16" ht="12.75">
      <c r="A54" s="21" t="s">
        <v>702</v>
      </c>
      <c r="B54" s="22">
        <v>1280000</v>
      </c>
      <c r="C54" s="22">
        <v>1242500</v>
      </c>
      <c r="E54" s="6" t="s">
        <v>461</v>
      </c>
      <c r="F54" s="25" t="s">
        <v>125</v>
      </c>
      <c r="G54" s="146" t="s">
        <v>124</v>
      </c>
      <c r="I54" s="146" t="s">
        <v>764</v>
      </c>
      <c r="K54" s="146" t="s">
        <v>1074</v>
      </c>
      <c r="L54" s="78">
        <f t="shared" si="2"/>
        <v>680.6755390483651</v>
      </c>
      <c r="M54" s="78">
        <f t="shared" si="3"/>
        <v>179.3961016516488</v>
      </c>
      <c r="N54" s="87" t="s">
        <v>489</v>
      </c>
      <c r="P54" t="s">
        <v>2744</v>
      </c>
    </row>
    <row r="55" spans="1:13" ht="12.75">
      <c r="A55" s="21" t="s">
        <v>703</v>
      </c>
      <c r="L55" s="78" t="str">
        <f t="shared" si="2"/>
        <v>-</v>
      </c>
      <c r="M55" s="78" t="str">
        <f t="shared" si="3"/>
        <v>-</v>
      </c>
    </row>
    <row r="56" spans="1:13" ht="12.75">
      <c r="A56" s="21" t="s">
        <v>704</v>
      </c>
      <c r="L56" s="78" t="str">
        <f t="shared" si="2"/>
        <v>-</v>
      </c>
      <c r="M56" s="78" t="str">
        <f t="shared" si="3"/>
        <v>-</v>
      </c>
    </row>
    <row r="57" spans="1:13" ht="12.75">
      <c r="A57" s="21" t="s">
        <v>705</v>
      </c>
      <c r="L57" s="78" t="str">
        <f t="shared" si="2"/>
        <v>-</v>
      </c>
      <c r="M57" s="78" t="str">
        <f t="shared" si="3"/>
        <v>-</v>
      </c>
    </row>
    <row r="58" spans="1:13" ht="12.75">
      <c r="A58" s="21" t="s">
        <v>706</v>
      </c>
      <c r="L58" s="78" t="str">
        <f t="shared" si="2"/>
        <v>-</v>
      </c>
      <c r="M58" s="78" t="str">
        <f t="shared" si="3"/>
        <v>-</v>
      </c>
    </row>
    <row r="59" spans="1:13" ht="12.75">
      <c r="A59" s="21" t="s">
        <v>707</v>
      </c>
      <c r="L59" s="78" t="str">
        <f t="shared" si="2"/>
        <v>-</v>
      </c>
      <c r="M59" s="78" t="str">
        <f t="shared" si="3"/>
        <v>-</v>
      </c>
    </row>
    <row r="60" spans="1:13" ht="12.75">
      <c r="A60" s="21" t="s">
        <v>708</v>
      </c>
      <c r="L60" s="78" t="str">
        <f t="shared" si="2"/>
        <v>-</v>
      </c>
      <c r="M60" s="78" t="str">
        <f t="shared" si="3"/>
        <v>-</v>
      </c>
    </row>
    <row r="61" spans="1:13" ht="12.75">
      <c r="A61" s="21" t="s">
        <v>709</v>
      </c>
      <c r="L61" s="78" t="str">
        <f t="shared" si="2"/>
        <v>-</v>
      </c>
      <c r="M61" s="78" t="str">
        <f t="shared" si="3"/>
        <v>-</v>
      </c>
    </row>
    <row r="62" spans="1:13" ht="12.75">
      <c r="A62" s="21" t="s">
        <v>710</v>
      </c>
      <c r="L62" s="78" t="str">
        <f t="shared" si="2"/>
        <v>-</v>
      </c>
      <c r="M62" s="78" t="str">
        <f t="shared" si="3"/>
        <v>-</v>
      </c>
    </row>
    <row r="63" spans="1:13" ht="12.75">
      <c r="A63" s="21" t="s">
        <v>711</v>
      </c>
      <c r="L63" s="78" t="str">
        <f t="shared" si="2"/>
        <v>-</v>
      </c>
      <c r="M63" s="78" t="str">
        <f t="shared" si="3"/>
        <v>-</v>
      </c>
    </row>
    <row r="64" spans="1:13" ht="12.75">
      <c r="A64" s="21" t="s">
        <v>712</v>
      </c>
      <c r="L64" s="78" t="str">
        <f t="shared" si="2"/>
        <v>-</v>
      </c>
      <c r="M64" s="78" t="str">
        <f t="shared" si="3"/>
        <v>-</v>
      </c>
    </row>
    <row r="65" spans="1:13" ht="12.75">
      <c r="A65" s="21" t="s">
        <v>713</v>
      </c>
      <c r="L65" s="78" t="str">
        <f aca="true" t="shared" si="4" ref="L65:L96">KmHomeLoc2DxLoc(AtvHomeLoc,K65)</f>
        <v>-</v>
      </c>
      <c r="M65" s="78" t="str">
        <f aca="true" t="shared" si="5" ref="M65:M101">BearingHomeLoc2DxLoc(AtvHomeLoc,K65)</f>
        <v>-</v>
      </c>
    </row>
    <row r="66" spans="1:13" ht="12.75">
      <c r="A66" s="21" t="s">
        <v>714</v>
      </c>
      <c r="L66" s="78" t="str">
        <f t="shared" si="4"/>
        <v>-</v>
      </c>
      <c r="M66" s="78" t="str">
        <f t="shared" si="5"/>
        <v>-</v>
      </c>
    </row>
    <row r="67" spans="1:13" ht="12.75">
      <c r="A67" s="21" t="s">
        <v>715</v>
      </c>
      <c r="L67" s="78" t="str">
        <f t="shared" si="4"/>
        <v>-</v>
      </c>
      <c r="M67" s="78" t="str">
        <f t="shared" si="5"/>
        <v>-</v>
      </c>
    </row>
    <row r="68" spans="1:13" ht="12.75">
      <c r="A68" s="21" t="s">
        <v>716</v>
      </c>
      <c r="L68" s="78" t="str">
        <f t="shared" si="4"/>
        <v>-</v>
      </c>
      <c r="M68" s="78" t="str">
        <f t="shared" si="5"/>
        <v>-</v>
      </c>
    </row>
    <row r="69" spans="1:13" ht="12.75">
      <c r="A69" s="21" t="s">
        <v>717</v>
      </c>
      <c r="L69" s="78" t="str">
        <f t="shared" si="4"/>
        <v>-</v>
      </c>
      <c r="M69" s="78" t="str">
        <f t="shared" si="5"/>
        <v>-</v>
      </c>
    </row>
    <row r="70" spans="1:13" ht="12.75">
      <c r="A70" s="21" t="s">
        <v>718</v>
      </c>
      <c r="L70" s="78" t="str">
        <f t="shared" si="4"/>
        <v>-</v>
      </c>
      <c r="M70" s="78" t="str">
        <f t="shared" si="5"/>
        <v>-</v>
      </c>
    </row>
    <row r="71" spans="1:13" ht="12.75">
      <c r="A71" s="21" t="s">
        <v>719</v>
      </c>
      <c r="L71" s="78" t="str">
        <f t="shared" si="4"/>
        <v>-</v>
      </c>
      <c r="M71" s="78" t="str">
        <f t="shared" si="5"/>
        <v>-</v>
      </c>
    </row>
    <row r="72" spans="1:13" ht="12.75">
      <c r="A72" s="21" t="s">
        <v>720</v>
      </c>
      <c r="L72" s="78" t="str">
        <f t="shared" si="4"/>
        <v>-</v>
      </c>
      <c r="M72" s="78" t="str">
        <f t="shared" si="5"/>
        <v>-</v>
      </c>
    </row>
    <row r="73" spans="1:13" ht="12.75">
      <c r="A73" s="21" t="s">
        <v>721</v>
      </c>
      <c r="L73" s="78" t="str">
        <f t="shared" si="4"/>
        <v>-</v>
      </c>
      <c r="M73" s="78" t="str">
        <f t="shared" si="5"/>
        <v>-</v>
      </c>
    </row>
    <row r="74" spans="1:13" ht="12.75">
      <c r="A74" s="21" t="s">
        <v>722</v>
      </c>
      <c r="L74" s="78" t="str">
        <f t="shared" si="4"/>
        <v>-</v>
      </c>
      <c r="M74" s="78" t="str">
        <f t="shared" si="5"/>
        <v>-</v>
      </c>
    </row>
    <row r="75" spans="1:13" ht="12.75">
      <c r="A75" s="21" t="s">
        <v>723</v>
      </c>
      <c r="L75" s="78" t="str">
        <f t="shared" si="4"/>
        <v>-</v>
      </c>
      <c r="M75" s="78" t="str">
        <f t="shared" si="5"/>
        <v>-</v>
      </c>
    </row>
    <row r="76" spans="1:13" ht="12.75">
      <c r="A76" s="21" t="s">
        <v>724</v>
      </c>
      <c r="L76" s="78" t="str">
        <f t="shared" si="4"/>
        <v>-</v>
      </c>
      <c r="M76" s="78" t="str">
        <f t="shared" si="5"/>
        <v>-</v>
      </c>
    </row>
    <row r="77" spans="1:13" ht="12.75">
      <c r="A77" s="21" t="s">
        <v>725</v>
      </c>
      <c r="L77" s="78" t="str">
        <f t="shared" si="4"/>
        <v>-</v>
      </c>
      <c r="M77" s="78" t="str">
        <f t="shared" si="5"/>
        <v>-</v>
      </c>
    </row>
    <row r="78" spans="1:13" ht="12.75">
      <c r="A78" s="21" t="s">
        <v>726</v>
      </c>
      <c r="L78" s="78" t="str">
        <f t="shared" si="4"/>
        <v>-</v>
      </c>
      <c r="M78" s="78" t="str">
        <f t="shared" si="5"/>
        <v>-</v>
      </c>
    </row>
    <row r="79" spans="1:13" ht="12.75">
      <c r="A79" s="21" t="s">
        <v>727</v>
      </c>
      <c r="L79" s="78" t="str">
        <f t="shared" si="4"/>
        <v>-</v>
      </c>
      <c r="M79" s="78" t="str">
        <f t="shared" si="5"/>
        <v>-</v>
      </c>
    </row>
    <row r="80" spans="1:13" ht="12.75">
      <c r="A80" s="21" t="s">
        <v>728</v>
      </c>
      <c r="L80" s="78" t="str">
        <f t="shared" si="4"/>
        <v>-</v>
      </c>
      <c r="M80" s="78" t="str">
        <f t="shared" si="5"/>
        <v>-</v>
      </c>
    </row>
    <row r="81" spans="1:13" ht="12.75">
      <c r="A81" s="21" t="s">
        <v>729</v>
      </c>
      <c r="L81" s="78" t="str">
        <f t="shared" si="4"/>
        <v>-</v>
      </c>
      <c r="M81" s="78" t="str">
        <f t="shared" si="5"/>
        <v>-</v>
      </c>
    </row>
    <row r="82" spans="1:13" ht="12.75">
      <c r="A82" s="21" t="s">
        <v>730</v>
      </c>
      <c r="L82" s="78" t="str">
        <f t="shared" si="4"/>
        <v>-</v>
      </c>
      <c r="M82" s="78" t="str">
        <f t="shared" si="5"/>
        <v>-</v>
      </c>
    </row>
    <row r="83" spans="1:13" ht="12.75">
      <c r="A83" s="21" t="s">
        <v>731</v>
      </c>
      <c r="L83" s="78" t="str">
        <f t="shared" si="4"/>
        <v>-</v>
      </c>
      <c r="M83" s="78" t="str">
        <f t="shared" si="5"/>
        <v>-</v>
      </c>
    </row>
    <row r="84" spans="1:13" ht="12.75">
      <c r="A84" s="21" t="s">
        <v>732</v>
      </c>
      <c r="L84" s="78" t="str">
        <f t="shared" si="4"/>
        <v>-</v>
      </c>
      <c r="M84" s="78" t="str">
        <f t="shared" si="5"/>
        <v>-</v>
      </c>
    </row>
    <row r="85" spans="1:13" ht="12.75">
      <c r="A85" s="21" t="s">
        <v>733</v>
      </c>
      <c r="L85" s="78" t="str">
        <f t="shared" si="4"/>
        <v>-</v>
      </c>
      <c r="M85" s="78" t="str">
        <f t="shared" si="5"/>
        <v>-</v>
      </c>
    </row>
    <row r="86" spans="1:13" ht="12.75">
      <c r="A86" s="21" t="s">
        <v>734</v>
      </c>
      <c r="L86" s="78" t="str">
        <f t="shared" si="4"/>
        <v>-</v>
      </c>
      <c r="M86" s="78" t="str">
        <f t="shared" si="5"/>
        <v>-</v>
      </c>
    </row>
    <row r="87" spans="1:13" ht="12.75">
      <c r="A87" s="21" t="s">
        <v>735</v>
      </c>
      <c r="L87" s="78" t="str">
        <f t="shared" si="4"/>
        <v>-</v>
      </c>
      <c r="M87" s="78" t="str">
        <f t="shared" si="5"/>
        <v>-</v>
      </c>
    </row>
    <row r="88" spans="1:13" ht="12.75">
      <c r="A88" s="21" t="s">
        <v>736</v>
      </c>
      <c r="L88" s="78" t="str">
        <f t="shared" si="4"/>
        <v>-</v>
      </c>
      <c r="M88" s="78" t="str">
        <f t="shared" si="5"/>
        <v>-</v>
      </c>
    </row>
    <row r="89" spans="1:13" ht="12.75">
      <c r="A89" s="21" t="s">
        <v>737</v>
      </c>
      <c r="L89" s="78" t="str">
        <f t="shared" si="4"/>
        <v>-</v>
      </c>
      <c r="M89" s="78" t="str">
        <f t="shared" si="5"/>
        <v>-</v>
      </c>
    </row>
    <row r="90" spans="1:13" ht="12.75">
      <c r="A90" s="21" t="s">
        <v>738</v>
      </c>
      <c r="L90" s="78" t="str">
        <f t="shared" si="4"/>
        <v>-</v>
      </c>
      <c r="M90" s="78" t="str">
        <f t="shared" si="5"/>
        <v>-</v>
      </c>
    </row>
    <row r="91" spans="1:13" ht="12.75">
      <c r="A91" s="21" t="s">
        <v>739</v>
      </c>
      <c r="L91" s="78" t="str">
        <f t="shared" si="4"/>
        <v>-</v>
      </c>
      <c r="M91" s="78" t="str">
        <f t="shared" si="5"/>
        <v>-</v>
      </c>
    </row>
    <row r="92" spans="1:13" ht="12.75">
      <c r="A92" s="21" t="s">
        <v>740</v>
      </c>
      <c r="L92" s="78" t="str">
        <f t="shared" si="4"/>
        <v>-</v>
      </c>
      <c r="M92" s="78" t="str">
        <f t="shared" si="5"/>
        <v>-</v>
      </c>
    </row>
    <row r="93" spans="1:13" ht="12.75">
      <c r="A93" s="21" t="s">
        <v>741</v>
      </c>
      <c r="L93" s="78" t="str">
        <f t="shared" si="4"/>
        <v>-</v>
      </c>
      <c r="M93" s="78" t="str">
        <f t="shared" si="5"/>
        <v>-</v>
      </c>
    </row>
    <row r="94" spans="1:13" ht="12.75">
      <c r="A94" s="21" t="s">
        <v>742</v>
      </c>
      <c r="L94" s="78" t="str">
        <f t="shared" si="4"/>
        <v>-</v>
      </c>
      <c r="M94" s="78" t="str">
        <f t="shared" si="5"/>
        <v>-</v>
      </c>
    </row>
    <row r="95" spans="1:13" ht="12.75">
      <c r="A95" s="21" t="s">
        <v>743</v>
      </c>
      <c r="L95" s="78" t="str">
        <f t="shared" si="4"/>
        <v>-</v>
      </c>
      <c r="M95" s="78" t="str">
        <f t="shared" si="5"/>
        <v>-</v>
      </c>
    </row>
    <row r="96" spans="1:13" ht="12.75">
      <c r="A96" s="21" t="s">
        <v>744</v>
      </c>
      <c r="L96" s="78" t="str">
        <f t="shared" si="4"/>
        <v>-</v>
      </c>
      <c r="M96" s="78" t="str">
        <f t="shared" si="5"/>
        <v>-</v>
      </c>
    </row>
    <row r="97" spans="1:13" ht="12.75">
      <c r="A97" s="21" t="s">
        <v>745</v>
      </c>
      <c r="L97" s="78" t="str">
        <f>KmHomeLoc2DxLoc(AtvHomeLoc,K97)</f>
        <v>-</v>
      </c>
      <c r="M97" s="78" t="str">
        <f t="shared" si="5"/>
        <v>-</v>
      </c>
    </row>
    <row r="98" spans="1:13" ht="12.75">
      <c r="A98" s="21" t="s">
        <v>746</v>
      </c>
      <c r="L98" s="78" t="str">
        <f>KmHomeLoc2DxLoc(AtvHomeLoc,K98)</f>
        <v>-</v>
      </c>
      <c r="M98" s="78" t="str">
        <f t="shared" si="5"/>
        <v>-</v>
      </c>
    </row>
    <row r="99" spans="1:13" ht="12.75">
      <c r="A99" s="21" t="s">
        <v>747</v>
      </c>
      <c r="L99" s="78" t="str">
        <f>KmHomeLoc2DxLoc(AtvHomeLoc,K99)</f>
        <v>-</v>
      </c>
      <c r="M99" s="78" t="str">
        <f t="shared" si="5"/>
        <v>-</v>
      </c>
    </row>
    <row r="100" spans="1:13" ht="12.75">
      <c r="A100" s="21" t="s">
        <v>748</v>
      </c>
      <c r="L100" s="78" t="str">
        <f>KmHomeLoc2DxLoc(AtvHomeLoc,K100)</f>
        <v>-</v>
      </c>
      <c r="M100" s="78" t="str">
        <f t="shared" si="5"/>
        <v>-</v>
      </c>
    </row>
    <row r="101" spans="1:13" ht="12.75">
      <c r="A101" s="21" t="s">
        <v>749</v>
      </c>
      <c r="L101" s="78" t="str">
        <f>KmHomeLoc2DxLoc(AtvHomeLoc,K101)</f>
        <v>-</v>
      </c>
      <c r="M101" s="78" t="str">
        <f t="shared" si="5"/>
        <v>-</v>
      </c>
    </row>
  </sheetData>
  <sheetProtection sort="0" autoFilter="0"/>
  <autoFilter ref="A1:N1">
    <sortState ref="A2:N101">
      <sortCondition sortBy="value" ref="N2:N101"/>
    </sortState>
  </autoFilter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5" r:id="rId3"/>
  <headerFooter>
    <oddHeader>&amp;L&amp;"Arial,Grassetto"&amp;20Elenco ponti del &amp;D&amp;R&amp;14data  mantained by Walter &amp;"Arial,Grassetto"IK2ANE&amp;"Arial,Normale"
Engineering by Andrea &amp;"Arial,Grassetto"IZ2OHL, Paolo IK2MLS</oddHeader>
    <oddFooter>&amp;Rpag. 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O42"/>
  <sheetViews>
    <sheetView zoomScalePageLayoutView="0" workbookViewId="0" topLeftCell="A10">
      <selection activeCell="J7" sqref="J7"/>
    </sheetView>
  </sheetViews>
  <sheetFormatPr defaultColWidth="9.140625" defaultRowHeight="12.75"/>
  <cols>
    <col min="1" max="3" width="10.7109375" style="0" customWidth="1"/>
    <col min="4" max="4" width="2.7109375" style="0" customWidth="1"/>
    <col min="5" max="5" width="10.7109375" style="142" customWidth="1"/>
    <col min="6" max="7" width="10.7109375" style="0" customWidth="1"/>
    <col min="8" max="8" width="2.7109375" style="0" customWidth="1"/>
    <col min="9" max="11" width="10.7109375" style="0" customWidth="1"/>
    <col min="12" max="12" width="2.7109375" style="0" customWidth="1"/>
    <col min="13" max="13" width="10.7109375" style="0" customWidth="1"/>
    <col min="14" max="15" width="11.7109375" style="0" customWidth="1"/>
  </cols>
  <sheetData>
    <row r="1" spans="1:15" ht="25.5" customHeight="1" thickBot="1">
      <c r="A1" s="223" t="s">
        <v>926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</row>
    <row r="2" spans="1:15" ht="25.5" customHeight="1" thickBot="1">
      <c r="A2" s="104"/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4"/>
      <c r="M2" s="105"/>
      <c r="N2" s="105"/>
      <c r="O2" s="105"/>
    </row>
    <row r="3" spans="1:15" ht="25.5" customHeight="1" thickBot="1">
      <c r="A3" s="226" t="s">
        <v>927</v>
      </c>
      <c r="B3" s="227"/>
      <c r="C3" s="228"/>
      <c r="E3" s="229" t="s">
        <v>928</v>
      </c>
      <c r="F3" s="230"/>
      <c r="G3" s="230"/>
      <c r="H3" s="230"/>
      <c r="I3" s="230"/>
      <c r="J3" s="230"/>
      <c r="K3" s="231"/>
      <c r="M3" s="232" t="s">
        <v>929</v>
      </c>
      <c r="N3" s="233"/>
      <c r="O3" s="234"/>
    </row>
    <row r="4" spans="1:15" ht="25.5" customHeight="1">
      <c r="A4" s="106" t="s">
        <v>930</v>
      </c>
      <c r="B4" s="107" t="s">
        <v>931</v>
      </c>
      <c r="C4" s="108" t="s">
        <v>932</v>
      </c>
      <c r="E4" s="106" t="s">
        <v>930</v>
      </c>
      <c r="F4" s="107" t="s">
        <v>931</v>
      </c>
      <c r="G4" s="107" t="s">
        <v>932</v>
      </c>
      <c r="H4" s="109"/>
      <c r="I4" s="110" t="s">
        <v>930</v>
      </c>
      <c r="J4" s="107" t="s">
        <v>931</v>
      </c>
      <c r="K4" s="108" t="s">
        <v>932</v>
      </c>
      <c r="M4" s="106" t="s">
        <v>930</v>
      </c>
      <c r="N4" s="107" t="s">
        <v>931</v>
      </c>
      <c r="O4" s="108" t="s">
        <v>932</v>
      </c>
    </row>
    <row r="5" spans="1:15" ht="12.75">
      <c r="A5" s="111"/>
      <c r="B5" s="112"/>
      <c r="C5" s="113"/>
      <c r="E5" s="114"/>
      <c r="F5" s="115"/>
      <c r="G5" s="112"/>
      <c r="H5" s="112"/>
      <c r="I5" s="112"/>
      <c r="J5" s="112"/>
      <c r="K5" s="113"/>
      <c r="M5" s="111"/>
      <c r="N5" s="112"/>
      <c r="O5" s="113"/>
    </row>
    <row r="6" spans="1:15" ht="12.75">
      <c r="A6" s="114" t="s">
        <v>933</v>
      </c>
      <c r="B6" s="116">
        <v>145600</v>
      </c>
      <c r="C6" s="117">
        <f>B6-600</f>
        <v>145000</v>
      </c>
      <c r="E6" s="118" t="s">
        <v>934</v>
      </c>
      <c r="F6" s="119">
        <v>430012.5</v>
      </c>
      <c r="G6" s="119">
        <v>431612.5</v>
      </c>
      <c r="H6" s="112"/>
      <c r="I6" s="120" t="s">
        <v>188</v>
      </c>
      <c r="J6" s="116">
        <v>431225</v>
      </c>
      <c r="K6" s="117">
        <v>432825</v>
      </c>
      <c r="M6" s="114" t="s">
        <v>935</v>
      </c>
      <c r="N6" s="116">
        <v>1297000</v>
      </c>
      <c r="O6" s="117">
        <f>N6-6000</f>
        <v>1291000</v>
      </c>
    </row>
    <row r="7" spans="1:15" ht="12.75">
      <c r="A7" s="121" t="s">
        <v>936</v>
      </c>
      <c r="B7" s="122">
        <f>B6+12.5</f>
        <v>145612.5</v>
      </c>
      <c r="C7" s="123">
        <f aca="true" t="shared" si="0" ref="C7:C21">B7-600</f>
        <v>145012.5</v>
      </c>
      <c r="E7" s="114" t="s">
        <v>937</v>
      </c>
      <c r="F7" s="116">
        <v>430025</v>
      </c>
      <c r="G7" s="116">
        <v>431625</v>
      </c>
      <c r="H7" s="112"/>
      <c r="I7" s="124" t="s">
        <v>938</v>
      </c>
      <c r="J7" s="122">
        <v>431237.5</v>
      </c>
      <c r="K7" s="123">
        <v>432837.5</v>
      </c>
      <c r="M7" s="121" t="s">
        <v>939</v>
      </c>
      <c r="N7" s="122">
        <f>N6+25</f>
        <v>1297025</v>
      </c>
      <c r="O7" s="123">
        <f aca="true" t="shared" si="1" ref="O7:O25">N7-6000</f>
        <v>1291025</v>
      </c>
    </row>
    <row r="8" spans="1:15" ht="12.75">
      <c r="A8" s="114" t="s">
        <v>940</v>
      </c>
      <c r="B8" s="116">
        <f aca="true" t="shared" si="2" ref="B8:B21">B7+12.5</f>
        <v>145625</v>
      </c>
      <c r="C8" s="117">
        <f t="shared" si="0"/>
        <v>145025</v>
      </c>
      <c r="E8" s="121" t="s">
        <v>941</v>
      </c>
      <c r="F8" s="122">
        <v>430037.5</v>
      </c>
      <c r="G8" s="122">
        <v>431637.5</v>
      </c>
      <c r="H8" s="112"/>
      <c r="I8" s="120" t="s">
        <v>271</v>
      </c>
      <c r="J8" s="116">
        <v>431250</v>
      </c>
      <c r="K8" s="117">
        <v>432850</v>
      </c>
      <c r="M8" s="114" t="s">
        <v>942</v>
      </c>
      <c r="N8" s="116">
        <f aca="true" t="shared" si="3" ref="N8:N25">N7+25</f>
        <v>1297050</v>
      </c>
      <c r="O8" s="117">
        <f t="shared" si="1"/>
        <v>1291050</v>
      </c>
    </row>
    <row r="9" spans="1:15" ht="12.75">
      <c r="A9" s="121" t="s">
        <v>943</v>
      </c>
      <c r="B9" s="122">
        <f t="shared" si="2"/>
        <v>145637.5</v>
      </c>
      <c r="C9" s="123">
        <f t="shared" si="0"/>
        <v>145037.5</v>
      </c>
      <c r="E9" s="114" t="s">
        <v>944</v>
      </c>
      <c r="F9" s="116">
        <v>430050</v>
      </c>
      <c r="G9" s="116">
        <v>431650</v>
      </c>
      <c r="H9" s="112"/>
      <c r="I9" s="124" t="s">
        <v>945</v>
      </c>
      <c r="J9" s="122">
        <v>431262.5</v>
      </c>
      <c r="K9" s="123">
        <v>432862.5</v>
      </c>
      <c r="M9" s="121" t="s">
        <v>946</v>
      </c>
      <c r="N9" s="122">
        <f t="shared" si="3"/>
        <v>1297075</v>
      </c>
      <c r="O9" s="123">
        <f t="shared" si="1"/>
        <v>1291075</v>
      </c>
    </row>
    <row r="10" spans="1:15" ht="12.75">
      <c r="A10" s="114" t="s">
        <v>947</v>
      </c>
      <c r="B10" s="116">
        <f t="shared" si="2"/>
        <v>145650</v>
      </c>
      <c r="C10" s="117">
        <f t="shared" si="0"/>
        <v>145050</v>
      </c>
      <c r="E10" s="121" t="s">
        <v>948</v>
      </c>
      <c r="F10" s="122">
        <v>430062.5</v>
      </c>
      <c r="G10" s="122">
        <v>431662.5</v>
      </c>
      <c r="H10" s="112"/>
      <c r="I10" s="120" t="s">
        <v>424</v>
      </c>
      <c r="J10" s="116">
        <v>431275</v>
      </c>
      <c r="K10" s="117">
        <v>432875</v>
      </c>
      <c r="M10" s="114" t="s">
        <v>949</v>
      </c>
      <c r="N10" s="116">
        <f t="shared" si="3"/>
        <v>1297100</v>
      </c>
      <c r="O10" s="117">
        <f t="shared" si="1"/>
        <v>1291100</v>
      </c>
    </row>
    <row r="11" spans="1:15" ht="12.75">
      <c r="A11" s="121" t="s">
        <v>950</v>
      </c>
      <c r="B11" s="122">
        <f t="shared" si="2"/>
        <v>145662.5</v>
      </c>
      <c r="C11" s="123">
        <f t="shared" si="0"/>
        <v>145062.5</v>
      </c>
      <c r="E11" s="114" t="s">
        <v>951</v>
      </c>
      <c r="F11" s="116">
        <v>430075</v>
      </c>
      <c r="G11" s="116">
        <v>431675</v>
      </c>
      <c r="H11" s="112"/>
      <c r="I11" s="124" t="s">
        <v>952</v>
      </c>
      <c r="J11" s="122">
        <v>431287.5</v>
      </c>
      <c r="K11" s="123">
        <v>432887.5</v>
      </c>
      <c r="M11" s="121" t="s">
        <v>953</v>
      </c>
      <c r="N11" s="122">
        <f t="shared" si="3"/>
        <v>1297125</v>
      </c>
      <c r="O11" s="123">
        <f t="shared" si="1"/>
        <v>1291125</v>
      </c>
    </row>
    <row r="12" spans="1:15" ht="12.75">
      <c r="A12" s="114" t="s">
        <v>954</v>
      </c>
      <c r="B12" s="116">
        <f t="shared" si="2"/>
        <v>145675</v>
      </c>
      <c r="C12" s="117">
        <f t="shared" si="0"/>
        <v>145075</v>
      </c>
      <c r="E12" s="121" t="s">
        <v>955</v>
      </c>
      <c r="F12" s="122">
        <v>430087.5</v>
      </c>
      <c r="G12" s="122">
        <v>431687.5</v>
      </c>
      <c r="H12" s="112"/>
      <c r="I12" s="120" t="s">
        <v>113</v>
      </c>
      <c r="J12" s="116">
        <v>431300</v>
      </c>
      <c r="K12" s="117">
        <v>432900</v>
      </c>
      <c r="M12" s="114" t="s">
        <v>956</v>
      </c>
      <c r="N12" s="116">
        <f t="shared" si="3"/>
        <v>1297150</v>
      </c>
      <c r="O12" s="117">
        <f t="shared" si="1"/>
        <v>1291150</v>
      </c>
    </row>
    <row r="13" spans="1:15" ht="12.75">
      <c r="A13" s="121" t="s">
        <v>957</v>
      </c>
      <c r="B13" s="122">
        <f t="shared" si="2"/>
        <v>145687.5</v>
      </c>
      <c r="C13" s="123">
        <f t="shared" si="0"/>
        <v>145087.5</v>
      </c>
      <c r="E13" s="114" t="s">
        <v>958</v>
      </c>
      <c r="F13" s="116">
        <v>430100</v>
      </c>
      <c r="G13" s="116">
        <v>431700</v>
      </c>
      <c r="H13" s="112"/>
      <c r="I13" s="124" t="s">
        <v>959</v>
      </c>
      <c r="J13" s="122">
        <v>431312.5</v>
      </c>
      <c r="K13" s="123">
        <v>432912.5</v>
      </c>
      <c r="M13" s="121" t="s">
        <v>960</v>
      </c>
      <c r="N13" s="122">
        <f t="shared" si="3"/>
        <v>1297175</v>
      </c>
      <c r="O13" s="123">
        <f t="shared" si="1"/>
        <v>1291175</v>
      </c>
    </row>
    <row r="14" spans="1:15" ht="12.75">
      <c r="A14" s="114" t="s">
        <v>961</v>
      </c>
      <c r="B14" s="116">
        <f t="shared" si="2"/>
        <v>145700</v>
      </c>
      <c r="C14" s="117">
        <f t="shared" si="0"/>
        <v>145100</v>
      </c>
      <c r="E14" s="121" t="s">
        <v>962</v>
      </c>
      <c r="F14" s="122">
        <v>430112.5</v>
      </c>
      <c r="G14" s="122">
        <v>431712.5</v>
      </c>
      <c r="H14" s="112"/>
      <c r="I14" s="120" t="s">
        <v>328</v>
      </c>
      <c r="J14" s="116">
        <v>431325</v>
      </c>
      <c r="K14" s="117">
        <v>432925</v>
      </c>
      <c r="M14" s="114" t="s">
        <v>963</v>
      </c>
      <c r="N14" s="116">
        <f t="shared" si="3"/>
        <v>1297200</v>
      </c>
      <c r="O14" s="117">
        <f t="shared" si="1"/>
        <v>1291200</v>
      </c>
    </row>
    <row r="15" spans="1:15" ht="12.75">
      <c r="A15" s="121" t="s">
        <v>964</v>
      </c>
      <c r="B15" s="122">
        <f t="shared" si="2"/>
        <v>145712.5</v>
      </c>
      <c r="C15" s="123">
        <f t="shared" si="0"/>
        <v>145112.5</v>
      </c>
      <c r="E15" s="114" t="s">
        <v>965</v>
      </c>
      <c r="F15" s="116">
        <v>430125</v>
      </c>
      <c r="G15" s="116">
        <v>431725</v>
      </c>
      <c r="H15" s="112"/>
      <c r="I15" s="124" t="s">
        <v>966</v>
      </c>
      <c r="J15" s="122">
        <v>431337.5</v>
      </c>
      <c r="K15" s="123">
        <v>432937.5</v>
      </c>
      <c r="M15" s="121" t="s">
        <v>967</v>
      </c>
      <c r="N15" s="122">
        <f t="shared" si="3"/>
        <v>1297225</v>
      </c>
      <c r="O15" s="123">
        <f t="shared" si="1"/>
        <v>1291225</v>
      </c>
    </row>
    <row r="16" spans="1:15" ht="12.75">
      <c r="A16" s="114" t="s">
        <v>968</v>
      </c>
      <c r="B16" s="116">
        <f t="shared" si="2"/>
        <v>145725</v>
      </c>
      <c r="C16" s="117">
        <f t="shared" si="0"/>
        <v>145125</v>
      </c>
      <c r="E16" s="121" t="s">
        <v>969</v>
      </c>
      <c r="F16" s="122">
        <v>430137.5</v>
      </c>
      <c r="G16" s="122">
        <v>431737.5</v>
      </c>
      <c r="H16" s="112"/>
      <c r="I16" s="120" t="s">
        <v>115</v>
      </c>
      <c r="J16" s="116">
        <v>431350</v>
      </c>
      <c r="K16" s="117">
        <v>432950</v>
      </c>
      <c r="M16" s="114" t="s">
        <v>970</v>
      </c>
      <c r="N16" s="116">
        <f t="shared" si="3"/>
        <v>1297250</v>
      </c>
      <c r="O16" s="117">
        <f t="shared" si="1"/>
        <v>1291250</v>
      </c>
    </row>
    <row r="17" spans="1:15" ht="12.75">
      <c r="A17" s="121" t="s">
        <v>971</v>
      </c>
      <c r="B17" s="122">
        <f t="shared" si="2"/>
        <v>145737.5</v>
      </c>
      <c r="C17" s="123">
        <f t="shared" si="0"/>
        <v>145137.5</v>
      </c>
      <c r="E17" s="114" t="s">
        <v>972</v>
      </c>
      <c r="F17" s="116">
        <v>430150</v>
      </c>
      <c r="G17" s="116">
        <v>431750</v>
      </c>
      <c r="H17" s="112"/>
      <c r="I17" s="124" t="s">
        <v>973</v>
      </c>
      <c r="J17" s="122">
        <v>431362.5</v>
      </c>
      <c r="K17" s="123">
        <v>432962.5</v>
      </c>
      <c r="M17" s="121" t="s">
        <v>974</v>
      </c>
      <c r="N17" s="122">
        <f t="shared" si="3"/>
        <v>1297275</v>
      </c>
      <c r="O17" s="123">
        <f t="shared" si="1"/>
        <v>1291275</v>
      </c>
    </row>
    <row r="18" spans="1:15" ht="12.75">
      <c r="A18" s="114" t="s">
        <v>975</v>
      </c>
      <c r="B18" s="116">
        <f t="shared" si="2"/>
        <v>145750</v>
      </c>
      <c r="C18" s="117">
        <f t="shared" si="0"/>
        <v>145150</v>
      </c>
      <c r="E18" s="121" t="s">
        <v>976</v>
      </c>
      <c r="F18" s="122">
        <v>430162.5</v>
      </c>
      <c r="G18" s="122">
        <v>431762.5</v>
      </c>
      <c r="H18" s="112"/>
      <c r="I18" s="120" t="s">
        <v>223</v>
      </c>
      <c r="J18" s="116">
        <v>431375</v>
      </c>
      <c r="K18" s="117">
        <v>432975</v>
      </c>
      <c r="M18" s="114" t="s">
        <v>977</v>
      </c>
      <c r="N18" s="116">
        <f t="shared" si="3"/>
        <v>1297300</v>
      </c>
      <c r="O18" s="117">
        <f t="shared" si="1"/>
        <v>1291300</v>
      </c>
    </row>
    <row r="19" spans="1:15" ht="12.75">
      <c r="A19" s="121" t="s">
        <v>978</v>
      </c>
      <c r="B19" s="122">
        <f t="shared" si="2"/>
        <v>145762.5</v>
      </c>
      <c r="C19" s="123">
        <f t="shared" si="0"/>
        <v>145162.5</v>
      </c>
      <c r="E19" s="114" t="s">
        <v>979</v>
      </c>
      <c r="F19" s="116">
        <v>430175</v>
      </c>
      <c r="G19" s="116">
        <v>431775</v>
      </c>
      <c r="H19" s="112"/>
      <c r="I19" s="120" t="s">
        <v>598</v>
      </c>
      <c r="J19" s="116">
        <v>431400</v>
      </c>
      <c r="K19" s="117">
        <v>433000</v>
      </c>
      <c r="M19" s="121" t="s">
        <v>980</v>
      </c>
      <c r="N19" s="122">
        <f t="shared" si="3"/>
        <v>1297325</v>
      </c>
      <c r="O19" s="123">
        <f t="shared" si="1"/>
        <v>1291325</v>
      </c>
    </row>
    <row r="20" spans="1:15" ht="12.75">
      <c r="A20" s="114" t="s">
        <v>981</v>
      </c>
      <c r="B20" s="116">
        <f t="shared" si="2"/>
        <v>145775</v>
      </c>
      <c r="C20" s="117">
        <f t="shared" si="0"/>
        <v>145175</v>
      </c>
      <c r="E20" s="121" t="s">
        <v>982</v>
      </c>
      <c r="F20" s="122">
        <v>430187.5</v>
      </c>
      <c r="G20" s="122">
        <v>431787.5</v>
      </c>
      <c r="H20" s="112"/>
      <c r="I20" s="124" t="s">
        <v>983</v>
      </c>
      <c r="J20" s="122">
        <v>431412.5</v>
      </c>
      <c r="K20" s="123">
        <v>433012.5</v>
      </c>
      <c r="M20" s="114" t="s">
        <v>984</v>
      </c>
      <c r="N20" s="116">
        <f t="shared" si="3"/>
        <v>1297350</v>
      </c>
      <c r="O20" s="117">
        <f t="shared" si="1"/>
        <v>1291350</v>
      </c>
    </row>
    <row r="21" spans="1:15" ht="13.5" thickBot="1">
      <c r="A21" s="125" t="s">
        <v>985</v>
      </c>
      <c r="B21" s="126">
        <f t="shared" si="2"/>
        <v>145787.5</v>
      </c>
      <c r="C21" s="127">
        <f t="shared" si="0"/>
        <v>145187.5</v>
      </c>
      <c r="E21" s="114" t="s">
        <v>986</v>
      </c>
      <c r="F21" s="116">
        <v>430200</v>
      </c>
      <c r="G21" s="116">
        <v>431800</v>
      </c>
      <c r="H21" s="112"/>
      <c r="I21" s="120" t="s">
        <v>987</v>
      </c>
      <c r="J21" s="116">
        <v>431425</v>
      </c>
      <c r="K21" s="117">
        <v>433025</v>
      </c>
      <c r="M21" s="121" t="s">
        <v>988</v>
      </c>
      <c r="N21" s="122">
        <f t="shared" si="3"/>
        <v>1297375</v>
      </c>
      <c r="O21" s="123">
        <f t="shared" si="1"/>
        <v>1291375</v>
      </c>
    </row>
    <row r="22" spans="5:15" ht="12.75">
      <c r="E22" s="121" t="s">
        <v>989</v>
      </c>
      <c r="F22" s="122">
        <v>430212.5</v>
      </c>
      <c r="G22" s="122">
        <v>431812.5</v>
      </c>
      <c r="H22" s="112"/>
      <c r="I22" s="124" t="s">
        <v>990</v>
      </c>
      <c r="J22" s="122">
        <v>431437.5</v>
      </c>
      <c r="K22" s="123">
        <v>433037.5</v>
      </c>
      <c r="M22" s="114" t="s">
        <v>991</v>
      </c>
      <c r="N22" s="116">
        <f t="shared" si="3"/>
        <v>1297400</v>
      </c>
      <c r="O22" s="117">
        <f t="shared" si="1"/>
        <v>1291400</v>
      </c>
    </row>
    <row r="23" spans="5:15" ht="12.75">
      <c r="E23" s="114" t="s">
        <v>992</v>
      </c>
      <c r="F23" s="116">
        <v>430225</v>
      </c>
      <c r="G23" s="116">
        <v>431825</v>
      </c>
      <c r="H23" s="112"/>
      <c r="I23" s="120" t="s">
        <v>205</v>
      </c>
      <c r="J23" s="116">
        <v>431450</v>
      </c>
      <c r="K23" s="117">
        <v>433050</v>
      </c>
      <c r="M23" s="121" t="s">
        <v>993</v>
      </c>
      <c r="N23" s="122">
        <f t="shared" si="3"/>
        <v>1297425</v>
      </c>
      <c r="O23" s="123">
        <f t="shared" si="1"/>
        <v>1291425</v>
      </c>
    </row>
    <row r="24" spans="5:15" ht="12.75">
      <c r="E24" s="121" t="s">
        <v>994</v>
      </c>
      <c r="F24" s="122">
        <v>430237.5</v>
      </c>
      <c r="G24" s="122">
        <v>431837.5</v>
      </c>
      <c r="H24" s="112"/>
      <c r="I24" s="124" t="s">
        <v>995</v>
      </c>
      <c r="J24" s="122">
        <v>431462.5</v>
      </c>
      <c r="K24" s="123">
        <v>433062.5</v>
      </c>
      <c r="M24" s="114" t="s">
        <v>996</v>
      </c>
      <c r="N24" s="116">
        <f t="shared" si="3"/>
        <v>1297450</v>
      </c>
      <c r="O24" s="117">
        <f t="shared" si="1"/>
        <v>1291450</v>
      </c>
    </row>
    <row r="25" spans="5:15" ht="13.5" thickBot="1">
      <c r="E25" s="114" t="s">
        <v>91</v>
      </c>
      <c r="F25" s="116">
        <v>430250</v>
      </c>
      <c r="G25" s="116">
        <v>431850</v>
      </c>
      <c r="H25" s="112"/>
      <c r="I25" s="120" t="s">
        <v>433</v>
      </c>
      <c r="J25" s="116">
        <v>431475</v>
      </c>
      <c r="K25" s="117">
        <v>433075</v>
      </c>
      <c r="M25" s="125" t="s">
        <v>997</v>
      </c>
      <c r="N25" s="126">
        <f t="shared" si="3"/>
        <v>1297475</v>
      </c>
      <c r="O25" s="127">
        <f t="shared" si="1"/>
        <v>1291475</v>
      </c>
    </row>
    <row r="26" spans="5:14" ht="13.5" thickBot="1">
      <c r="E26" s="121" t="s">
        <v>998</v>
      </c>
      <c r="F26" s="122">
        <v>430262.5</v>
      </c>
      <c r="G26" s="122">
        <v>431862.5</v>
      </c>
      <c r="H26" s="112"/>
      <c r="I26" s="124" t="s">
        <v>999</v>
      </c>
      <c r="J26" s="122">
        <v>431487.5</v>
      </c>
      <c r="K26" s="123">
        <v>433087.5</v>
      </c>
      <c r="N26" s="128"/>
    </row>
    <row r="27" spans="1:15" ht="12.75">
      <c r="A27" s="235" t="s">
        <v>1000</v>
      </c>
      <c r="B27" s="236"/>
      <c r="C27" s="237"/>
      <c r="E27" s="114" t="s">
        <v>88</v>
      </c>
      <c r="F27" s="116">
        <v>430275</v>
      </c>
      <c r="G27" s="116">
        <v>431875</v>
      </c>
      <c r="H27" s="112"/>
      <c r="I27" s="120" t="s">
        <v>287</v>
      </c>
      <c r="J27" s="116">
        <v>431500</v>
      </c>
      <c r="K27" s="117">
        <v>433100</v>
      </c>
      <c r="M27" s="235" t="s">
        <v>1000</v>
      </c>
      <c r="N27" s="236"/>
      <c r="O27" s="237"/>
    </row>
    <row r="28" spans="1:15" ht="13.5" thickBot="1">
      <c r="A28" s="238"/>
      <c r="B28" s="239"/>
      <c r="C28" s="240"/>
      <c r="E28" s="121" t="s">
        <v>1001</v>
      </c>
      <c r="F28" s="122">
        <v>430287.5</v>
      </c>
      <c r="G28" s="122">
        <v>431887.5</v>
      </c>
      <c r="H28" s="112"/>
      <c r="I28" s="124" t="s">
        <v>1002</v>
      </c>
      <c r="J28" s="122">
        <v>431512.5</v>
      </c>
      <c r="K28" s="123">
        <v>433112.5</v>
      </c>
      <c r="M28" s="238"/>
      <c r="N28" s="239"/>
      <c r="O28" s="240"/>
    </row>
    <row r="29" spans="1:15" ht="12.75">
      <c r="A29" s="129" t="s">
        <v>1003</v>
      </c>
      <c r="B29" s="130" t="s">
        <v>1004</v>
      </c>
      <c r="C29" s="131" t="s">
        <v>1005</v>
      </c>
      <c r="E29" s="114" t="s">
        <v>83</v>
      </c>
      <c r="F29" s="116">
        <v>430300</v>
      </c>
      <c r="G29" s="116">
        <v>431900</v>
      </c>
      <c r="H29" s="112"/>
      <c r="I29" s="120" t="s">
        <v>221</v>
      </c>
      <c r="J29" s="116">
        <v>431525</v>
      </c>
      <c r="K29" s="117">
        <v>433125</v>
      </c>
      <c r="M29" s="132" t="s">
        <v>1003</v>
      </c>
      <c r="N29" s="130" t="s">
        <v>1004</v>
      </c>
      <c r="O29" s="131" t="s">
        <v>1005</v>
      </c>
    </row>
    <row r="30" spans="1:15" ht="12.75">
      <c r="A30" s="111"/>
      <c r="B30" s="112"/>
      <c r="C30" s="113"/>
      <c r="E30" s="121" t="s">
        <v>1006</v>
      </c>
      <c r="F30" s="122">
        <v>430312.5</v>
      </c>
      <c r="G30" s="122">
        <v>431912.5</v>
      </c>
      <c r="H30" s="112"/>
      <c r="I30" s="124" t="s">
        <v>1007</v>
      </c>
      <c r="J30" s="122">
        <v>431537.5</v>
      </c>
      <c r="K30" s="123">
        <v>433137.5</v>
      </c>
      <c r="M30" s="111"/>
      <c r="N30" s="112"/>
      <c r="O30" s="113"/>
    </row>
    <row r="31" spans="1:15" ht="12.75">
      <c r="A31" s="133" t="s">
        <v>1008</v>
      </c>
      <c r="B31" s="134">
        <v>74.4</v>
      </c>
      <c r="C31" s="135" t="s">
        <v>797</v>
      </c>
      <c r="E31" s="114" t="s">
        <v>90</v>
      </c>
      <c r="F31" s="116">
        <v>430325</v>
      </c>
      <c r="G31" s="116">
        <v>431925</v>
      </c>
      <c r="H31" s="112"/>
      <c r="I31" s="120" t="s">
        <v>1009</v>
      </c>
      <c r="J31" s="116">
        <v>431550</v>
      </c>
      <c r="K31" s="117">
        <v>433150</v>
      </c>
      <c r="M31" s="133" t="s">
        <v>1010</v>
      </c>
      <c r="N31" s="134">
        <v>114.8</v>
      </c>
      <c r="O31" s="135" t="s">
        <v>803</v>
      </c>
    </row>
    <row r="32" spans="1:15" ht="12.75">
      <c r="A32" s="133" t="s">
        <v>1011</v>
      </c>
      <c r="B32" s="134">
        <v>82.5</v>
      </c>
      <c r="C32" s="135" t="s">
        <v>526</v>
      </c>
      <c r="E32" s="121" t="s">
        <v>1012</v>
      </c>
      <c r="F32" s="122">
        <v>430337.5</v>
      </c>
      <c r="G32" s="122">
        <v>431937.5</v>
      </c>
      <c r="H32" s="112"/>
      <c r="I32" s="124" t="s">
        <v>1013</v>
      </c>
      <c r="J32" s="122">
        <v>431562.5</v>
      </c>
      <c r="K32" s="123">
        <v>433162.5</v>
      </c>
      <c r="M32" s="133" t="s">
        <v>1014</v>
      </c>
      <c r="N32" s="134" t="s">
        <v>789</v>
      </c>
      <c r="O32" s="135" t="s">
        <v>614</v>
      </c>
    </row>
    <row r="33" spans="1:15" ht="12.75">
      <c r="A33" s="133" t="s">
        <v>567</v>
      </c>
      <c r="B33" s="134">
        <v>110.9</v>
      </c>
      <c r="C33" s="135" t="s">
        <v>798</v>
      </c>
      <c r="E33" s="114" t="s">
        <v>86</v>
      </c>
      <c r="F33" s="116">
        <v>430350</v>
      </c>
      <c r="G33" s="116">
        <v>431950</v>
      </c>
      <c r="H33" s="112"/>
      <c r="I33" s="120" t="s">
        <v>1015</v>
      </c>
      <c r="J33" s="116">
        <v>431575</v>
      </c>
      <c r="K33" s="117">
        <v>433175</v>
      </c>
      <c r="M33" s="133" t="s">
        <v>1016</v>
      </c>
      <c r="N33" s="134" t="s">
        <v>790</v>
      </c>
      <c r="O33" s="135" t="s">
        <v>798</v>
      </c>
    </row>
    <row r="34" spans="1:15" ht="12.75">
      <c r="A34" s="133" t="s">
        <v>1017</v>
      </c>
      <c r="B34" s="134">
        <v>71.9</v>
      </c>
      <c r="C34" s="135">
        <v>156.7</v>
      </c>
      <c r="E34" s="121" t="s">
        <v>1018</v>
      </c>
      <c r="F34" s="122">
        <v>430362.5</v>
      </c>
      <c r="G34" s="122">
        <v>431962.5</v>
      </c>
      <c r="H34" s="112"/>
      <c r="I34" s="124" t="s">
        <v>1019</v>
      </c>
      <c r="J34" s="122">
        <v>431587.5</v>
      </c>
      <c r="K34" s="123">
        <v>433187.5</v>
      </c>
      <c r="M34" s="133" t="s">
        <v>1020</v>
      </c>
      <c r="N34" s="134" t="s">
        <v>791</v>
      </c>
      <c r="O34" s="135" t="s">
        <v>797</v>
      </c>
    </row>
    <row r="35" spans="1:15" ht="13.5" thickBot="1">
      <c r="A35" s="133" t="s">
        <v>1021</v>
      </c>
      <c r="B35" s="134" t="s">
        <v>796</v>
      </c>
      <c r="C35" s="135" t="s">
        <v>800</v>
      </c>
      <c r="E35" s="136" t="s">
        <v>96</v>
      </c>
      <c r="F35" s="137">
        <v>430375</v>
      </c>
      <c r="G35" s="137">
        <v>431975</v>
      </c>
      <c r="H35" s="138"/>
      <c r="I35" s="139" t="s">
        <v>1022</v>
      </c>
      <c r="J35" s="137">
        <v>431600</v>
      </c>
      <c r="K35" s="140">
        <v>433200</v>
      </c>
      <c r="M35" s="133" t="s">
        <v>1023</v>
      </c>
      <c r="N35" s="134" t="s">
        <v>565</v>
      </c>
      <c r="O35" s="135" t="s">
        <v>793</v>
      </c>
    </row>
    <row r="36" spans="1:15" ht="12.75">
      <c r="A36" s="141" t="s">
        <v>1024</v>
      </c>
      <c r="B36" s="134">
        <v>94.8</v>
      </c>
      <c r="C36" s="135" t="s">
        <v>799</v>
      </c>
      <c r="M36" s="133" t="s">
        <v>583</v>
      </c>
      <c r="N36" s="134" t="s">
        <v>792</v>
      </c>
      <c r="O36" s="135" t="s">
        <v>796</v>
      </c>
    </row>
    <row r="37" spans="1:15" ht="12.75">
      <c r="A37" s="141" t="s">
        <v>1025</v>
      </c>
      <c r="B37" s="134">
        <v>118.8</v>
      </c>
      <c r="C37" s="135" t="s">
        <v>797</v>
      </c>
      <c r="E37" s="241" t="s">
        <v>1026</v>
      </c>
      <c r="F37" s="241"/>
      <c r="G37" s="241"/>
      <c r="H37" s="241"/>
      <c r="I37" s="241"/>
      <c r="J37" s="241"/>
      <c r="K37" s="241"/>
      <c r="M37" s="133" t="s">
        <v>1027</v>
      </c>
      <c r="N37" s="134" t="s">
        <v>786</v>
      </c>
      <c r="O37" s="135" t="s">
        <v>800</v>
      </c>
    </row>
    <row r="38" spans="1:15" ht="12.75">
      <c r="A38" s="141" t="s">
        <v>1028</v>
      </c>
      <c r="B38" s="134" t="s">
        <v>595</v>
      </c>
      <c r="C38" s="135" t="s">
        <v>801</v>
      </c>
      <c r="E38" s="241" t="s">
        <v>1029</v>
      </c>
      <c r="F38" s="241"/>
      <c r="G38" s="241"/>
      <c r="H38" s="241"/>
      <c r="I38" s="241"/>
      <c r="J38" s="241"/>
      <c r="K38" s="241"/>
      <c r="M38" s="133" t="s">
        <v>585</v>
      </c>
      <c r="N38" s="134" t="s">
        <v>794</v>
      </c>
      <c r="O38" s="135" t="s">
        <v>801</v>
      </c>
    </row>
    <row r="39" spans="1:15" ht="12.75">
      <c r="A39" s="141" t="s">
        <v>1030</v>
      </c>
      <c r="B39" s="134">
        <v>79.7</v>
      </c>
      <c r="C39" s="135" t="s">
        <v>802</v>
      </c>
      <c r="E39" s="118" t="s">
        <v>934</v>
      </c>
      <c r="F39" s="242" t="s">
        <v>1031</v>
      </c>
      <c r="G39" s="243"/>
      <c r="H39" s="243"/>
      <c r="I39" s="243"/>
      <c r="J39" s="243"/>
      <c r="K39" s="243"/>
      <c r="M39" s="133" t="s">
        <v>1032</v>
      </c>
      <c r="N39" s="134" t="s">
        <v>574</v>
      </c>
      <c r="O39" s="135" t="s">
        <v>526</v>
      </c>
    </row>
    <row r="40" spans="1:15" ht="13.5" thickBot="1">
      <c r="A40" s="141" t="s">
        <v>1033</v>
      </c>
      <c r="B40" s="134">
        <v>85.4</v>
      </c>
      <c r="C40" s="135" t="s">
        <v>526</v>
      </c>
      <c r="I40" s="41"/>
      <c r="M40" s="133" t="s">
        <v>569</v>
      </c>
      <c r="N40" s="134" t="s">
        <v>795</v>
      </c>
      <c r="O40" s="135" t="s">
        <v>799</v>
      </c>
    </row>
    <row r="41" spans="1:15" ht="13.5" thickBot="1">
      <c r="A41" s="244" t="s">
        <v>1034</v>
      </c>
      <c r="B41" s="245"/>
      <c r="C41" s="143">
        <v>88.5</v>
      </c>
      <c r="I41" s="246" t="s">
        <v>1035</v>
      </c>
      <c r="J41" s="247"/>
      <c r="K41" s="248"/>
      <c r="M41" s="244" t="s">
        <v>1036</v>
      </c>
      <c r="N41" s="245"/>
      <c r="O41" s="143">
        <v>91.5</v>
      </c>
    </row>
    <row r="42" ht="12.75">
      <c r="I42" s="41"/>
    </row>
  </sheetData>
  <sheetProtection/>
  <mergeCells count="12">
    <mergeCell ref="E37:K37"/>
    <mergeCell ref="E38:K38"/>
    <mergeCell ref="F39:K39"/>
    <mergeCell ref="A41:B41"/>
    <mergeCell ref="I41:K41"/>
    <mergeCell ref="M41:N41"/>
    <mergeCell ref="A1:O1"/>
    <mergeCell ref="A3:C3"/>
    <mergeCell ref="E3:K3"/>
    <mergeCell ref="M3:O3"/>
    <mergeCell ref="A27:C28"/>
    <mergeCell ref="M27:O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rgb="FFFF0000"/>
    <pageSetUpPr fitToPage="1"/>
  </sheetPr>
  <dimension ref="A1:D4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1.00390625" style="0" customWidth="1"/>
    <col min="2" max="2" width="57.8515625" style="0" customWidth="1"/>
    <col min="3" max="3" width="7.57421875" style="0" customWidth="1"/>
    <col min="4" max="4" width="5.140625" style="0" customWidth="1"/>
  </cols>
  <sheetData>
    <row r="1" spans="1:4" ht="13.5" thickBot="1">
      <c r="A1" s="9" t="s">
        <v>894</v>
      </c>
      <c r="B1" s="11"/>
      <c r="C1" s="10"/>
      <c r="D1" s="9"/>
    </row>
    <row r="2" spans="1:4" ht="13.5" thickTop="1">
      <c r="A2" s="1" t="s">
        <v>652</v>
      </c>
      <c r="B2" s="96" t="s">
        <v>896</v>
      </c>
      <c r="C2" s="24"/>
      <c r="D2" s="21"/>
    </row>
    <row r="3" spans="1:4" ht="12.75">
      <c r="A3" s="2" t="s">
        <v>653</v>
      </c>
      <c r="B3" s="97" t="s">
        <v>897</v>
      </c>
      <c r="C3" s="24"/>
      <c r="D3" s="21"/>
    </row>
    <row r="4" spans="1:4" ht="12.75">
      <c r="A4" s="3" t="s">
        <v>654</v>
      </c>
      <c r="B4" s="98" t="s">
        <v>750</v>
      </c>
      <c r="C4" s="24"/>
      <c r="D4" s="21"/>
    </row>
    <row r="5" spans="1:4" ht="12.75">
      <c r="A5" s="99" t="s">
        <v>830</v>
      </c>
      <c r="B5" s="37" t="s">
        <v>898</v>
      </c>
      <c r="C5" s="24"/>
      <c r="D5" s="21"/>
    </row>
    <row r="6" spans="1:4" ht="12.75">
      <c r="A6" s="100" t="s">
        <v>829</v>
      </c>
      <c r="B6" s="37" t="s">
        <v>899</v>
      </c>
      <c r="C6" s="24"/>
      <c r="D6" s="21"/>
    </row>
    <row r="7" spans="1:4" ht="12.75">
      <c r="A7" s="100" t="s">
        <v>1902</v>
      </c>
      <c r="B7" s="86" t="s">
        <v>1911</v>
      </c>
      <c r="C7" s="24"/>
      <c r="D7" s="21"/>
    </row>
    <row r="8" spans="1:4" ht="12.75">
      <c r="A8" s="100" t="s">
        <v>1912</v>
      </c>
      <c r="B8" s="86" t="s">
        <v>1913</v>
      </c>
      <c r="C8" s="24"/>
      <c r="D8" s="21"/>
    </row>
    <row r="9" spans="1:4" ht="12.75">
      <c r="A9" s="100" t="s">
        <v>1914</v>
      </c>
      <c r="B9" s="86" t="s">
        <v>1915</v>
      </c>
      <c r="C9" s="24"/>
      <c r="D9" s="21"/>
    </row>
    <row r="10" spans="1:4" ht="12.75">
      <c r="A10" s="144" t="s">
        <v>831</v>
      </c>
      <c r="B10" s="86" t="s">
        <v>1042</v>
      </c>
      <c r="C10" s="24"/>
      <c r="D10" s="21"/>
    </row>
    <row r="11" spans="1:4" ht="12.75">
      <c r="A11" s="157" t="s">
        <v>1817</v>
      </c>
      <c r="B11" s="86" t="s">
        <v>1818</v>
      </c>
      <c r="C11" s="24"/>
      <c r="D11" s="21"/>
    </row>
    <row r="12" spans="1:4" ht="12.75">
      <c r="A12" s="186" t="s">
        <v>2299</v>
      </c>
      <c r="B12" s="170" t="s">
        <v>2298</v>
      </c>
      <c r="C12" s="24"/>
      <c r="D12" s="21"/>
    </row>
    <row r="13" spans="1:4" ht="12.75">
      <c r="A13" s="147" t="s">
        <v>599</v>
      </c>
      <c r="B13" s="86" t="s">
        <v>1099</v>
      </c>
      <c r="C13" s="24"/>
      <c r="D13" s="21"/>
    </row>
    <row r="14" spans="1:4" ht="12.75">
      <c r="A14" s="147" t="s">
        <v>552</v>
      </c>
      <c r="B14" s="86" t="s">
        <v>1100</v>
      </c>
      <c r="C14" s="24"/>
      <c r="D14" s="21"/>
    </row>
    <row r="15" spans="1:4" ht="12.75">
      <c r="A15" s="157" t="s">
        <v>1437</v>
      </c>
      <c r="B15" s="86" t="s">
        <v>1439</v>
      </c>
      <c r="C15" s="24"/>
      <c r="D15" s="21"/>
    </row>
    <row r="16" spans="1:4" ht="12.75">
      <c r="A16" s="147" t="s">
        <v>322</v>
      </c>
      <c r="B16" s="86" t="s">
        <v>1101</v>
      </c>
      <c r="C16" s="24"/>
      <c r="D16" s="21"/>
    </row>
    <row r="17" spans="1:4" ht="12.75">
      <c r="A17" s="147" t="s">
        <v>246</v>
      </c>
      <c r="B17" s="86" t="s">
        <v>1102</v>
      </c>
      <c r="C17" s="39"/>
      <c r="D17" s="40"/>
    </row>
    <row r="18" spans="1:4" ht="12.75">
      <c r="A18" s="152"/>
      <c r="B18" s="86" t="s">
        <v>1355</v>
      </c>
      <c r="C18" s="39"/>
      <c r="D18" s="40"/>
    </row>
    <row r="19" spans="1:4" ht="12.75">
      <c r="A19" s="144"/>
      <c r="B19" s="86"/>
      <c r="C19" s="39"/>
      <c r="D19" s="40"/>
    </row>
    <row r="20" spans="1:4" ht="13.5" thickBot="1">
      <c r="A20" s="9" t="s">
        <v>893</v>
      </c>
      <c r="B20" s="11"/>
      <c r="C20" s="10"/>
      <c r="D20" s="9"/>
    </row>
    <row r="21" spans="1:2" ht="16.5" thickTop="1">
      <c r="A21" s="94" t="s">
        <v>895</v>
      </c>
      <c r="B21" t="s">
        <v>912</v>
      </c>
    </row>
    <row r="22" spans="1:2" ht="15.75">
      <c r="A22" s="94"/>
      <c r="B22" t="s">
        <v>913</v>
      </c>
    </row>
    <row r="23" spans="1:2" ht="15.75">
      <c r="A23" s="94"/>
      <c r="B23" t="s">
        <v>909</v>
      </c>
    </row>
    <row r="24" ht="12.75">
      <c r="B24" t="s">
        <v>911</v>
      </c>
    </row>
    <row r="25" spans="1:2" ht="12.75">
      <c r="A25" t="s">
        <v>470</v>
      </c>
      <c r="B25" t="s">
        <v>914</v>
      </c>
    </row>
    <row r="27" spans="1:2" ht="12.75">
      <c r="A27" s="41" t="s">
        <v>907</v>
      </c>
      <c r="B27" s="41" t="s">
        <v>900</v>
      </c>
    </row>
    <row r="28" spans="1:2" ht="12.75">
      <c r="A28" t="s">
        <v>1041</v>
      </c>
      <c r="B28" s="41" t="s">
        <v>901</v>
      </c>
    </row>
    <row r="29" ht="12.75">
      <c r="B29" s="41" t="s">
        <v>902</v>
      </c>
    </row>
    <row r="30" ht="12.75">
      <c r="B30" s="41" t="s">
        <v>903</v>
      </c>
    </row>
    <row r="31" ht="12.75">
      <c r="B31" s="41" t="s">
        <v>904</v>
      </c>
    </row>
    <row r="32" ht="12.75">
      <c r="B32" s="41" t="s">
        <v>905</v>
      </c>
    </row>
    <row r="33" ht="12.75">
      <c r="B33" s="41" t="s">
        <v>906</v>
      </c>
    </row>
    <row r="35" spans="1:2" ht="12.75">
      <c r="A35" s="41" t="s">
        <v>892</v>
      </c>
      <c r="B35" t="s">
        <v>910</v>
      </c>
    </row>
    <row r="36" ht="12.75">
      <c r="B36" s="21" t="s">
        <v>908</v>
      </c>
    </row>
    <row r="38" spans="1:2" ht="12.75">
      <c r="A38" s="41" t="s">
        <v>1103</v>
      </c>
      <c r="B38" t="s">
        <v>1104</v>
      </c>
    </row>
    <row r="39" ht="12.75">
      <c r="B39" t="s">
        <v>1105</v>
      </c>
    </row>
    <row r="41" spans="1:4" ht="13.5" thickBot="1">
      <c r="A41" s="9" t="s">
        <v>470</v>
      </c>
      <c r="B41" s="11"/>
      <c r="C41" s="10"/>
      <c r="D41" s="9"/>
    </row>
    <row r="42" spans="1:2" ht="13.5" thickTop="1">
      <c r="A42" s="101" t="s">
        <v>808</v>
      </c>
      <c r="B42" s="38" t="s">
        <v>806</v>
      </c>
    </row>
    <row r="43" spans="1:2" ht="12.75">
      <c r="A43" s="101" t="s">
        <v>807</v>
      </c>
      <c r="B43" s="38"/>
    </row>
  </sheetData>
  <sheetProtection/>
  <hyperlinks>
    <hyperlink ref="B42" r:id="rId1" display="ik2ane@fastwebnet.it"/>
  </hyperlinks>
  <printOptions/>
  <pageMargins left="0.7" right="0.7" top="0.75" bottom="0.75" header="0.3" footer="0.3"/>
  <pageSetup fitToHeight="1" fitToWidth="1" horizontalDpi="300" verticalDpi="300" orientation="portrait" paperSize="9" scale="8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J28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2.7109375" style="51" customWidth="1"/>
    <col min="2" max="2" width="17.00390625" style="51" customWidth="1"/>
    <col min="3" max="3" width="9.140625" style="57" customWidth="1"/>
    <col min="4" max="4" width="8.8515625" style="51" customWidth="1"/>
    <col min="5" max="5" width="7.57421875" style="51" customWidth="1"/>
    <col min="6" max="6" width="5.57421875" style="51" customWidth="1"/>
    <col min="7" max="7" width="13.8515625" style="51" customWidth="1"/>
    <col min="8" max="8" width="11.7109375" style="51" customWidth="1"/>
    <col min="9" max="9" width="4.8515625" style="51" customWidth="1"/>
    <col min="10" max="10" width="19.00390625" style="51" customWidth="1"/>
    <col min="11" max="11" width="10.140625" style="51" customWidth="1"/>
    <col min="12" max="16384" width="8.8515625" style="51" customWidth="1"/>
  </cols>
  <sheetData>
    <row r="1" spans="1:10" ht="7.5" customHeight="1">
      <c r="A1" s="50"/>
      <c r="C1" s="52"/>
      <c r="D1" s="50"/>
      <c r="E1" s="50"/>
      <c r="F1" s="50"/>
      <c r="G1" s="50"/>
      <c r="H1" s="50"/>
      <c r="I1" s="50"/>
      <c r="J1" s="50"/>
    </row>
    <row r="2" spans="1:10" ht="16.5" customHeight="1">
      <c r="A2" s="50"/>
      <c r="B2" s="53" t="s">
        <v>838</v>
      </c>
      <c r="C2" s="52"/>
      <c r="D2" s="50"/>
      <c r="E2" s="59" t="s">
        <v>853</v>
      </c>
      <c r="F2" s="50"/>
      <c r="G2" s="50"/>
      <c r="H2" s="50"/>
      <c r="I2" s="50"/>
      <c r="J2" s="50"/>
    </row>
    <row r="3" spans="1:10" ht="7.5" customHeight="1">
      <c r="A3" s="50"/>
      <c r="B3" s="53"/>
      <c r="C3" s="52"/>
      <c r="D3" s="50"/>
      <c r="E3" s="50"/>
      <c r="F3" s="50"/>
      <c r="G3" s="50"/>
      <c r="H3" s="50"/>
      <c r="I3" s="50"/>
      <c r="J3" s="50"/>
    </row>
    <row r="4" spans="1:10" ht="13.5" thickBot="1">
      <c r="A4" s="50"/>
      <c r="B4" s="59" t="s">
        <v>884</v>
      </c>
      <c r="C4" s="58" t="s">
        <v>846</v>
      </c>
      <c r="D4" s="92" t="s">
        <v>847</v>
      </c>
      <c r="E4" s="59" t="s">
        <v>848</v>
      </c>
      <c r="F4" s="59"/>
      <c r="G4" s="50"/>
      <c r="H4" s="50"/>
      <c r="I4" s="50"/>
      <c r="J4" s="50"/>
    </row>
    <row r="5" spans="1:10" ht="13.5" customHeight="1">
      <c r="A5" s="50"/>
      <c r="B5" s="90" t="s">
        <v>833</v>
      </c>
      <c r="C5" s="63">
        <v>46</v>
      </c>
      <c r="D5" s="64">
        <v>3</v>
      </c>
      <c r="E5" s="64">
        <v>8</v>
      </c>
      <c r="F5" s="65" t="s">
        <v>850</v>
      </c>
      <c r="G5" s="249" t="s">
        <v>836</v>
      </c>
      <c r="H5" s="250" t="str">
        <f>LatLonRad2Locator(C5,D5,E5,F5,C6,D6,E6,F6)</f>
        <v>JN56SB</v>
      </c>
      <c r="I5" s="50"/>
      <c r="J5" s="50"/>
    </row>
    <row r="6" spans="1:10" ht="13.5" customHeight="1" thickBot="1">
      <c r="A6" s="50"/>
      <c r="B6" s="90" t="s">
        <v>835</v>
      </c>
      <c r="C6" s="66">
        <v>11</v>
      </c>
      <c r="D6" s="67">
        <v>31</v>
      </c>
      <c r="E6" s="67">
        <v>43</v>
      </c>
      <c r="F6" s="68" t="s">
        <v>599</v>
      </c>
      <c r="G6" s="249"/>
      <c r="H6" s="251"/>
      <c r="I6" s="50"/>
      <c r="J6" s="50"/>
    </row>
    <row r="7" spans="1:10" ht="17.25" customHeight="1">
      <c r="A7" s="50"/>
      <c r="B7" s="91" t="s">
        <v>863</v>
      </c>
      <c r="C7" s="55"/>
      <c r="D7" s="55"/>
      <c r="E7" s="55"/>
      <c r="F7" s="55"/>
      <c r="G7" s="60"/>
      <c r="H7" s="60"/>
      <c r="I7" s="50"/>
      <c r="J7" s="50"/>
    </row>
    <row r="8" spans="1:10" ht="13.5" customHeight="1" thickBot="1">
      <c r="A8" s="50"/>
      <c r="B8" s="59" t="s">
        <v>889</v>
      </c>
      <c r="C8" s="58" t="s">
        <v>846</v>
      </c>
      <c r="D8" s="59" t="s">
        <v>883</v>
      </c>
      <c r="E8" s="55"/>
      <c r="F8" s="55"/>
      <c r="G8" s="55"/>
      <c r="H8" s="55"/>
      <c r="I8" s="55"/>
      <c r="J8" s="55"/>
    </row>
    <row r="9" spans="1:10" ht="13.5" customHeight="1">
      <c r="A9" s="50"/>
      <c r="B9" s="90" t="s">
        <v>833</v>
      </c>
      <c r="C9" s="63">
        <v>46</v>
      </c>
      <c r="D9" s="88">
        <v>3.11</v>
      </c>
      <c r="E9" s="65" t="s">
        <v>850</v>
      </c>
      <c r="F9" s="55"/>
      <c r="G9" s="249" t="s">
        <v>836</v>
      </c>
      <c r="H9" s="250" t="str">
        <f>LatLonUV2Locator(C9,D9,F9,C10,D10,E10)</f>
        <v>JN56OB</v>
      </c>
      <c r="I9" s="55"/>
      <c r="J9" s="55"/>
    </row>
    <row r="10" spans="1:10" ht="13.5" customHeight="1" thickBot="1">
      <c r="A10" s="50"/>
      <c r="B10" s="90" t="s">
        <v>835</v>
      </c>
      <c r="C10" s="66">
        <v>11</v>
      </c>
      <c r="D10" s="89">
        <v>10.03</v>
      </c>
      <c r="E10" s="68" t="s">
        <v>599</v>
      </c>
      <c r="F10" s="50"/>
      <c r="G10" s="249"/>
      <c r="H10" s="251"/>
      <c r="I10" s="50"/>
      <c r="J10" s="50"/>
    </row>
    <row r="11" spans="1:10" ht="17.25" customHeight="1">
      <c r="A11" s="50"/>
      <c r="B11" s="91" t="s">
        <v>863</v>
      </c>
      <c r="C11" s="55"/>
      <c r="D11" s="55"/>
      <c r="E11" s="55"/>
      <c r="F11" s="55"/>
      <c r="G11" s="55"/>
      <c r="H11" s="55"/>
      <c r="I11" s="55"/>
      <c r="J11" s="55"/>
    </row>
    <row r="12" spans="1:10" ht="13.5" customHeight="1" thickBot="1">
      <c r="A12" s="50"/>
      <c r="B12" s="54" t="s">
        <v>890</v>
      </c>
      <c r="C12" s="52"/>
      <c r="D12" s="50"/>
      <c r="E12" s="50"/>
      <c r="F12" s="50"/>
      <c r="G12" s="50"/>
      <c r="H12" s="71"/>
      <c r="I12" s="50"/>
      <c r="J12" s="50"/>
    </row>
    <row r="13" spans="1:10" ht="13.5" customHeight="1">
      <c r="A13" s="50"/>
      <c r="B13" s="90" t="s">
        <v>833</v>
      </c>
      <c r="C13" s="61">
        <v>45.9271</v>
      </c>
      <c r="D13" s="56" t="s">
        <v>834</v>
      </c>
      <c r="E13" s="50"/>
      <c r="F13" s="50"/>
      <c r="G13" s="249" t="s">
        <v>836</v>
      </c>
      <c r="H13" s="250" t="str">
        <f>LatLon2Locator(C13,C14)</f>
        <v>JN35WW</v>
      </c>
      <c r="I13" s="50"/>
      <c r="J13" s="50"/>
    </row>
    <row r="14" spans="1:10" ht="13.5" customHeight="1" thickBot="1">
      <c r="A14" s="50"/>
      <c r="B14" s="90" t="s">
        <v>835</v>
      </c>
      <c r="C14" s="62">
        <v>7.8772</v>
      </c>
      <c r="D14" s="56" t="s">
        <v>834</v>
      </c>
      <c r="E14" s="50"/>
      <c r="F14" s="50"/>
      <c r="G14" s="249"/>
      <c r="H14" s="251"/>
      <c r="I14" s="50"/>
      <c r="J14" s="50"/>
    </row>
    <row r="15" spans="1:10" ht="12.75" customHeight="1">
      <c r="A15" s="50"/>
      <c r="B15" s="54"/>
      <c r="C15" s="54"/>
      <c r="D15" s="54"/>
      <c r="E15" s="54"/>
      <c r="F15" s="54"/>
      <c r="G15" s="54"/>
      <c r="H15" s="72"/>
      <c r="I15" s="50"/>
      <c r="J15" s="50"/>
    </row>
    <row r="16" spans="1:10" ht="18">
      <c r="A16" s="50"/>
      <c r="B16" s="53" t="s">
        <v>842</v>
      </c>
      <c r="C16" s="69"/>
      <c r="D16" s="50"/>
      <c r="E16" s="50"/>
      <c r="F16" s="55"/>
      <c r="G16" s="50"/>
      <c r="H16" s="71"/>
      <c r="I16" s="50"/>
      <c r="J16" s="50"/>
    </row>
    <row r="17" spans="1:10" ht="13.5" thickBot="1">
      <c r="A17" s="50"/>
      <c r="B17" s="54"/>
      <c r="C17" s="69"/>
      <c r="D17" s="50"/>
      <c r="E17" s="50"/>
      <c r="F17" s="50"/>
      <c r="G17" s="50"/>
      <c r="H17" s="71"/>
      <c r="I17" s="50"/>
      <c r="J17" s="50"/>
    </row>
    <row r="18" spans="1:10" ht="15" customHeight="1" thickBot="1">
      <c r="A18" s="50"/>
      <c r="B18" s="54" t="s">
        <v>840</v>
      </c>
      <c r="C18" s="70" t="s">
        <v>849</v>
      </c>
      <c r="D18" s="56" t="s">
        <v>834</v>
      </c>
      <c r="E18" s="50"/>
      <c r="F18" s="50"/>
      <c r="G18" s="54" t="s">
        <v>843</v>
      </c>
      <c r="H18" s="73">
        <f>KmHomeLoc2DxLoc(C18,C19)</f>
        <v>83.34383510587517</v>
      </c>
      <c r="I18" s="50"/>
      <c r="J18" s="50"/>
    </row>
    <row r="19" spans="1:10" ht="15" customHeight="1" thickBot="1">
      <c r="A19" s="50"/>
      <c r="B19" s="54" t="s">
        <v>841</v>
      </c>
      <c r="C19" s="70" t="s">
        <v>852</v>
      </c>
      <c r="D19" s="56" t="s">
        <v>834</v>
      </c>
      <c r="E19" s="50"/>
      <c r="F19" s="50"/>
      <c r="G19" s="54" t="s">
        <v>844</v>
      </c>
      <c r="H19" s="74">
        <f>BearingHomeLoc2DxLoc(C18,C19)</f>
        <v>180</v>
      </c>
      <c r="I19" s="50"/>
      <c r="J19" s="50"/>
    </row>
    <row r="20" spans="1:10" ht="18.75" customHeight="1">
      <c r="A20" s="50"/>
      <c r="B20" s="50"/>
      <c r="C20" s="69"/>
      <c r="D20" s="50"/>
      <c r="E20" s="50"/>
      <c r="F20" s="50"/>
      <c r="G20" s="50"/>
      <c r="H20" s="75"/>
      <c r="I20" s="50"/>
      <c r="J20" s="50"/>
    </row>
    <row r="21" spans="1:10" ht="18">
      <c r="A21" s="50"/>
      <c r="B21" s="53" t="s">
        <v>839</v>
      </c>
      <c r="C21" s="69"/>
      <c r="D21" s="50"/>
      <c r="E21" s="50"/>
      <c r="F21" s="50"/>
      <c r="G21" s="50"/>
      <c r="H21" s="75"/>
      <c r="I21" s="50"/>
      <c r="J21" s="50"/>
    </row>
    <row r="22" spans="1:10" ht="7.5" customHeight="1" thickBot="1">
      <c r="A22" s="50"/>
      <c r="B22" s="54"/>
      <c r="C22" s="69"/>
      <c r="D22" s="50"/>
      <c r="E22" s="50"/>
      <c r="F22" s="50"/>
      <c r="G22" s="50"/>
      <c r="H22" s="75"/>
      <c r="I22" s="50"/>
      <c r="J22" s="50"/>
    </row>
    <row r="23" spans="1:10" ht="15" customHeight="1" thickBot="1">
      <c r="A23" s="50"/>
      <c r="B23" s="54" t="s">
        <v>845</v>
      </c>
      <c r="C23" s="70" t="s">
        <v>885</v>
      </c>
      <c r="D23" s="56" t="s">
        <v>834</v>
      </c>
      <c r="E23" s="50"/>
      <c r="F23" s="50"/>
      <c r="G23" s="54" t="s">
        <v>833</v>
      </c>
      <c r="H23" s="76">
        <f>Locator2lat(C23)</f>
        <v>45.47916666666666</v>
      </c>
      <c r="I23" s="50"/>
      <c r="J23" s="50"/>
    </row>
    <row r="24" spans="1:10" ht="17.25" customHeight="1" thickBot="1">
      <c r="A24" s="50"/>
      <c r="D24" s="50"/>
      <c r="E24" s="50"/>
      <c r="F24" s="50"/>
      <c r="G24" s="54" t="s">
        <v>835</v>
      </c>
      <c r="H24" s="77">
        <f>locator2lon(C23)</f>
        <v>9.208333333333343</v>
      </c>
      <c r="I24" s="50"/>
      <c r="J24" s="50"/>
    </row>
    <row r="25" spans="1:10" ht="12.75">
      <c r="A25" s="50"/>
      <c r="B25" s="54" t="s">
        <v>851</v>
      </c>
      <c r="C25" s="52"/>
      <c r="D25" s="50"/>
      <c r="E25" s="50"/>
      <c r="F25" s="50"/>
      <c r="G25" s="50"/>
      <c r="H25" s="50"/>
      <c r="I25" s="50"/>
      <c r="J25" s="50"/>
    </row>
    <row r="26" spans="1:10" ht="12.75">
      <c r="A26" s="50"/>
      <c r="B26" s="50" t="s">
        <v>837</v>
      </c>
      <c r="C26" s="52"/>
      <c r="D26" s="50"/>
      <c r="E26" s="50"/>
      <c r="F26" s="50"/>
      <c r="G26" s="50"/>
      <c r="H26" s="50"/>
      <c r="I26" s="50"/>
      <c r="J26" s="50"/>
    </row>
    <row r="27" spans="1:10" ht="12.75">
      <c r="A27" s="50"/>
      <c r="B27" s="50"/>
      <c r="C27" s="52"/>
      <c r="D27" s="50"/>
      <c r="E27" s="50"/>
      <c r="F27" s="50"/>
      <c r="G27" s="50"/>
      <c r="H27" s="50"/>
      <c r="I27" s="50"/>
      <c r="J27" s="50"/>
    </row>
    <row r="28" spans="1:10" ht="12.75">
      <c r="A28" s="50"/>
      <c r="B28" s="50"/>
      <c r="C28" s="52"/>
      <c r="D28" s="50"/>
      <c r="E28" s="50"/>
      <c r="F28" s="50"/>
      <c r="G28" s="50"/>
      <c r="H28" s="50"/>
      <c r="I28" s="50"/>
      <c r="J28" s="50"/>
    </row>
  </sheetData>
  <sheetProtection sheet="1" objects="1" scenarios="1" selectLockedCells="1"/>
  <mergeCells count="6">
    <mergeCell ref="G13:G14"/>
    <mergeCell ref="H13:H14"/>
    <mergeCell ref="G5:G6"/>
    <mergeCell ref="H5:H6"/>
    <mergeCell ref="G9:G10"/>
    <mergeCell ref="H9:H1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5.28125" style="0" customWidth="1"/>
  </cols>
  <sheetData>
    <row r="1" ht="21.75" customHeight="1">
      <c r="A1" s="149" t="s">
        <v>1143</v>
      </c>
    </row>
    <row r="2" ht="12.75">
      <c r="A2" t="s">
        <v>1144</v>
      </c>
    </row>
    <row r="3" ht="12.75">
      <c r="A3" t="s">
        <v>1140</v>
      </c>
    </row>
    <row r="4" ht="12.75">
      <c r="A4" t="s">
        <v>1141</v>
      </c>
    </row>
    <row r="5" ht="12.75">
      <c r="A5" t="s">
        <v>1142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2:B202"/>
  <sheetViews>
    <sheetView workbookViewId="0" topLeftCell="A1">
      <selection activeCell="B2" sqref="B2"/>
    </sheetView>
  </sheetViews>
  <sheetFormatPr defaultColWidth="9.140625" defaultRowHeight="12.75"/>
  <cols>
    <col min="1" max="1" width="10.140625" style="95" bestFit="1" customWidth="1"/>
    <col min="2" max="2" width="79.421875" style="0" customWidth="1"/>
  </cols>
  <sheetData>
    <row r="2" spans="1:2" ht="12.75">
      <c r="A2" s="95">
        <v>41600</v>
      </c>
      <c r="B2" t="s">
        <v>2820</v>
      </c>
    </row>
    <row r="4" spans="1:2" ht="12.75">
      <c r="A4" s="95">
        <v>41598</v>
      </c>
      <c r="B4" t="s">
        <v>2817</v>
      </c>
    </row>
    <row r="6" spans="1:2" ht="12.75">
      <c r="A6" s="95">
        <v>41596</v>
      </c>
      <c r="B6" t="s">
        <v>2812</v>
      </c>
    </row>
    <row r="8" spans="1:2" ht="12.75">
      <c r="A8" s="95">
        <v>41594</v>
      </c>
      <c r="B8" t="s">
        <v>2795</v>
      </c>
    </row>
    <row r="9" ht="12.75">
      <c r="B9" t="s">
        <v>2806</v>
      </c>
    </row>
    <row r="10" ht="12.75">
      <c r="B10" t="s">
        <v>2807</v>
      </c>
    </row>
    <row r="12" spans="1:2" ht="12.75">
      <c r="A12" s="95">
        <v>41586</v>
      </c>
      <c r="B12" t="s">
        <v>2789</v>
      </c>
    </row>
    <row r="14" spans="1:2" ht="12.75">
      <c r="A14" s="95">
        <v>41570</v>
      </c>
      <c r="B14" t="s">
        <v>2786</v>
      </c>
    </row>
    <row r="16" spans="1:2" ht="12.75">
      <c r="A16" s="95">
        <v>41567</v>
      </c>
      <c r="B16" t="s">
        <v>2776</v>
      </c>
    </row>
    <row r="17" ht="12.75">
      <c r="B17" t="s">
        <v>2778</v>
      </c>
    </row>
    <row r="18" ht="12.75">
      <c r="B18" t="s">
        <v>2783</v>
      </c>
    </row>
    <row r="20" spans="1:2" ht="12.75">
      <c r="A20" s="95">
        <v>41562</v>
      </c>
      <c r="B20" t="s">
        <v>2769</v>
      </c>
    </row>
    <row r="22" spans="1:2" ht="12.75">
      <c r="A22" s="95">
        <v>41561</v>
      </c>
      <c r="B22" t="s">
        <v>2764</v>
      </c>
    </row>
    <row r="24" spans="1:2" ht="12.75">
      <c r="A24" s="95">
        <v>41560</v>
      </c>
      <c r="B24" t="s">
        <v>2758</v>
      </c>
    </row>
    <row r="26" spans="1:2" ht="12.75">
      <c r="A26" s="95">
        <v>41549</v>
      </c>
      <c r="B26" t="s">
        <v>2748</v>
      </c>
    </row>
    <row r="27" ht="12.75">
      <c r="B27" t="s">
        <v>2750</v>
      </c>
    </row>
    <row r="29" spans="1:2" ht="12.75">
      <c r="A29" s="95">
        <v>41541</v>
      </c>
      <c r="B29" t="s">
        <v>2739</v>
      </c>
    </row>
    <row r="31" spans="1:2" ht="12.75">
      <c r="A31" s="95">
        <v>41530</v>
      </c>
      <c r="B31" t="s">
        <v>2735</v>
      </c>
    </row>
    <row r="33" spans="1:2" ht="12.75">
      <c r="A33" s="95">
        <v>41520</v>
      </c>
      <c r="B33" t="s">
        <v>2730</v>
      </c>
    </row>
    <row r="35" spans="1:2" ht="12.75">
      <c r="A35" s="95">
        <v>41516</v>
      </c>
      <c r="B35" t="s">
        <v>2725</v>
      </c>
    </row>
    <row r="37" spans="1:2" ht="12.75">
      <c r="A37" s="95">
        <v>41515</v>
      </c>
      <c r="B37" t="s">
        <v>2719</v>
      </c>
    </row>
    <row r="39" spans="1:2" ht="12.75">
      <c r="A39" s="95">
        <v>41513</v>
      </c>
      <c r="B39" t="s">
        <v>2716</v>
      </c>
    </row>
    <row r="41" spans="1:2" ht="12.75">
      <c r="A41" s="95">
        <v>41508</v>
      </c>
      <c r="B41" t="s">
        <v>2714</v>
      </c>
    </row>
    <row r="43" spans="1:2" ht="12.75">
      <c r="A43" s="95">
        <v>41506</v>
      </c>
      <c r="B43" t="s">
        <v>2709</v>
      </c>
    </row>
    <row r="45" spans="1:2" ht="12.75">
      <c r="A45" s="95">
        <v>41500</v>
      </c>
      <c r="B45" t="s">
        <v>2708</v>
      </c>
    </row>
    <row r="47" spans="1:2" ht="12.75">
      <c r="A47" s="95">
        <v>41487</v>
      </c>
      <c r="B47" t="s">
        <v>2702</v>
      </c>
    </row>
    <row r="49" spans="1:2" ht="12.75">
      <c r="A49" s="95">
        <v>41478</v>
      </c>
      <c r="B49" t="s">
        <v>2689</v>
      </c>
    </row>
    <row r="51" spans="1:2" ht="12.75">
      <c r="A51" s="95">
        <v>41476</v>
      </c>
      <c r="B51" t="s">
        <v>2686</v>
      </c>
    </row>
    <row r="53" spans="1:2" ht="12.75">
      <c r="A53" s="95">
        <v>41452</v>
      </c>
      <c r="B53" t="s">
        <v>2679</v>
      </c>
    </row>
    <row r="55" spans="1:2" ht="12.75">
      <c r="A55" s="95">
        <v>41442</v>
      </c>
      <c r="B55" t="s">
        <v>2676</v>
      </c>
    </row>
    <row r="57" spans="1:2" ht="12.75">
      <c r="A57" s="95">
        <v>41428</v>
      </c>
      <c r="B57" t="s">
        <v>2672</v>
      </c>
    </row>
    <row r="59" spans="1:2" ht="12.75">
      <c r="A59" s="95">
        <v>41425</v>
      </c>
      <c r="B59" t="s">
        <v>2665</v>
      </c>
    </row>
    <row r="61" spans="1:2" ht="12.75">
      <c r="A61" s="95">
        <v>41420</v>
      </c>
      <c r="B61" t="s">
        <v>2658</v>
      </c>
    </row>
    <row r="63" spans="1:2" ht="12.75">
      <c r="A63" s="95">
        <v>41376</v>
      </c>
      <c r="B63" t="s">
        <v>2649</v>
      </c>
    </row>
    <row r="65" spans="1:2" ht="12.75">
      <c r="A65" s="95">
        <v>41373</v>
      </c>
      <c r="B65" t="s">
        <v>2647</v>
      </c>
    </row>
    <row r="67" spans="1:2" ht="12.75">
      <c r="A67" s="95">
        <v>41355</v>
      </c>
      <c r="B67" t="s">
        <v>2639</v>
      </c>
    </row>
    <row r="69" spans="1:2" ht="12.75">
      <c r="A69" s="95">
        <v>41343</v>
      </c>
      <c r="B69" t="s">
        <v>2635</v>
      </c>
    </row>
    <row r="71" spans="1:2" ht="12.75">
      <c r="A71" s="95">
        <v>41323</v>
      </c>
      <c r="B71" t="s">
        <v>2630</v>
      </c>
    </row>
    <row r="73" spans="1:2" ht="12.75">
      <c r="A73" s="95">
        <v>41316</v>
      </c>
      <c r="B73" t="s">
        <v>2627</v>
      </c>
    </row>
    <row r="75" spans="1:2" ht="12.75">
      <c r="A75" s="95">
        <v>41313</v>
      </c>
      <c r="B75" t="s">
        <v>2621</v>
      </c>
    </row>
    <row r="77" spans="1:2" ht="12.75">
      <c r="A77" s="95">
        <v>41297</v>
      </c>
      <c r="B77" t="s">
        <v>2616</v>
      </c>
    </row>
    <row r="79" spans="1:2" ht="12.75">
      <c r="A79" s="95">
        <v>41281</v>
      </c>
      <c r="B79" t="s">
        <v>2604</v>
      </c>
    </row>
    <row r="80" ht="12.75">
      <c r="B80" t="s">
        <v>2599</v>
      </c>
    </row>
    <row r="82" spans="1:2" ht="12.75">
      <c r="A82" s="95">
        <v>41280</v>
      </c>
      <c r="B82" t="s">
        <v>2593</v>
      </c>
    </row>
    <row r="83" ht="12.75">
      <c r="B83" t="s">
        <v>2594</v>
      </c>
    </row>
    <row r="84" ht="12.75">
      <c r="B84" t="s">
        <v>2592</v>
      </c>
    </row>
    <row r="86" spans="1:2" ht="12.75">
      <c r="A86" s="95">
        <v>41276</v>
      </c>
      <c r="B86" t="s">
        <v>2571</v>
      </c>
    </row>
    <row r="88" spans="1:2" ht="12.75">
      <c r="A88" s="95">
        <v>41274</v>
      </c>
      <c r="B88" t="s">
        <v>2564</v>
      </c>
    </row>
    <row r="89" spans="1:2" ht="12.75">
      <c r="A89" s="95">
        <v>41270</v>
      </c>
      <c r="B89" t="s">
        <v>2559</v>
      </c>
    </row>
    <row r="90" spans="1:2" ht="12.75">
      <c r="A90" s="95">
        <v>41255</v>
      </c>
      <c r="B90" t="s">
        <v>2548</v>
      </c>
    </row>
    <row r="91" spans="1:2" ht="12.75">
      <c r="A91" s="95">
        <v>41254</v>
      </c>
      <c r="B91" t="s">
        <v>2541</v>
      </c>
    </row>
    <row r="92" ht="12.75">
      <c r="B92" t="s">
        <v>2542</v>
      </c>
    </row>
    <row r="93" ht="12.75">
      <c r="B93" t="s">
        <v>2543</v>
      </c>
    </row>
    <row r="94" spans="1:2" ht="12.75">
      <c r="A94" s="95">
        <v>41218</v>
      </c>
      <c r="B94" t="s">
        <v>2530</v>
      </c>
    </row>
    <row r="95" spans="1:2" ht="12.75">
      <c r="A95" s="95">
        <v>41212</v>
      </c>
      <c r="B95" t="s">
        <v>2523</v>
      </c>
    </row>
    <row r="96" spans="1:2" ht="12.75">
      <c r="A96" s="95">
        <v>41211</v>
      </c>
      <c r="B96" t="s">
        <v>2520</v>
      </c>
    </row>
    <row r="97" spans="1:2" ht="12.75">
      <c r="A97" s="95">
        <v>41208</v>
      </c>
      <c r="B97" t="s">
        <v>2512</v>
      </c>
    </row>
    <row r="98" spans="1:2" ht="12.75">
      <c r="A98" s="95">
        <v>41206</v>
      </c>
      <c r="B98" t="s">
        <v>2509</v>
      </c>
    </row>
    <row r="99" spans="1:2" ht="12.75">
      <c r="A99" s="95">
        <v>41204</v>
      </c>
      <c r="B99" t="s">
        <v>2506</v>
      </c>
    </row>
    <row r="100" spans="1:2" ht="12.75">
      <c r="A100" s="95">
        <v>41155</v>
      </c>
      <c r="B100" t="s">
        <v>2499</v>
      </c>
    </row>
    <row r="101" spans="1:2" ht="12.75">
      <c r="A101" s="95">
        <v>41177</v>
      </c>
      <c r="B101" t="s">
        <v>2495</v>
      </c>
    </row>
    <row r="102" spans="1:2" ht="12.75">
      <c r="A102" s="95">
        <v>41176</v>
      </c>
      <c r="B102" t="s">
        <v>2493</v>
      </c>
    </row>
    <row r="103" spans="1:2" ht="12.75">
      <c r="A103" s="95">
        <v>41175</v>
      </c>
      <c r="B103" t="s">
        <v>2501</v>
      </c>
    </row>
    <row r="104" spans="1:2" ht="12.75">
      <c r="A104" s="95">
        <v>41171</v>
      </c>
      <c r="B104" t="s">
        <v>2487</v>
      </c>
    </row>
    <row r="105" spans="1:2" ht="12.75">
      <c r="A105" s="95">
        <v>41169</v>
      </c>
      <c r="B105" t="s">
        <v>2484</v>
      </c>
    </row>
    <row r="106" spans="1:2" ht="12.75">
      <c r="A106" s="95">
        <v>41159</v>
      </c>
      <c r="B106" t="s">
        <v>2474</v>
      </c>
    </row>
    <row r="107" spans="1:2" ht="12.75">
      <c r="A107" s="95">
        <v>41155</v>
      </c>
      <c r="B107" t="s">
        <v>2472</v>
      </c>
    </row>
    <row r="108" spans="1:2" ht="12.75">
      <c r="A108" s="95">
        <v>41141</v>
      </c>
      <c r="B108" t="s">
        <v>2457</v>
      </c>
    </row>
    <row r="109" ht="12.75">
      <c r="B109" t="s">
        <v>2458</v>
      </c>
    </row>
    <row r="110" spans="1:2" ht="12.75">
      <c r="A110" s="95">
        <v>41134</v>
      </c>
      <c r="B110" t="s">
        <v>2447</v>
      </c>
    </row>
    <row r="111" spans="1:2" ht="12.75">
      <c r="A111" s="95">
        <v>41131</v>
      </c>
      <c r="B111" t="s">
        <v>2440</v>
      </c>
    </row>
    <row r="112" spans="1:2" ht="12.75">
      <c r="A112" s="95">
        <v>41128</v>
      </c>
      <c r="B112" t="s">
        <v>2433</v>
      </c>
    </row>
    <row r="113" spans="1:2" ht="12.75">
      <c r="A113" s="95">
        <v>41127</v>
      </c>
      <c r="B113" t="s">
        <v>2429</v>
      </c>
    </row>
    <row r="114" spans="1:2" ht="12.75">
      <c r="A114" s="95">
        <v>41123</v>
      </c>
      <c r="B114" t="s">
        <v>2423</v>
      </c>
    </row>
    <row r="115" spans="1:2" ht="12.75">
      <c r="A115" s="95">
        <v>41099</v>
      </c>
      <c r="B115" t="s">
        <v>2410</v>
      </c>
    </row>
    <row r="116" spans="1:2" ht="12.75">
      <c r="A116" s="95">
        <v>41093</v>
      </c>
      <c r="B116" t="s">
        <v>2406</v>
      </c>
    </row>
    <row r="117" spans="1:2" ht="12.75">
      <c r="A117" s="95">
        <v>41086</v>
      </c>
      <c r="B117" t="s">
        <v>2401</v>
      </c>
    </row>
    <row r="118" spans="1:2" ht="12.75">
      <c r="A118" s="95">
        <v>41081</v>
      </c>
      <c r="B118" t="s">
        <v>2394</v>
      </c>
    </row>
    <row r="119" spans="1:2" ht="12.75">
      <c r="A119" s="95">
        <v>41080</v>
      </c>
      <c r="B119" t="s">
        <v>2393</v>
      </c>
    </row>
    <row r="120" spans="1:2" ht="12.75">
      <c r="A120" s="95">
        <v>41077</v>
      </c>
      <c r="B120" t="s">
        <v>2388</v>
      </c>
    </row>
    <row r="121" spans="1:2" ht="12.75">
      <c r="A121" s="95">
        <v>41074</v>
      </c>
      <c r="B121" t="s">
        <v>2380</v>
      </c>
    </row>
    <row r="122" spans="1:2" ht="12.75">
      <c r="A122" s="95">
        <v>41073</v>
      </c>
      <c r="B122" t="s">
        <v>2375</v>
      </c>
    </row>
    <row r="123" spans="1:2" ht="12.75">
      <c r="A123" s="95">
        <v>41071</v>
      </c>
      <c r="B123" t="s">
        <v>2374</v>
      </c>
    </row>
    <row r="124" spans="1:2" ht="12.75">
      <c r="A124" s="95">
        <v>41068</v>
      </c>
      <c r="B124" t="s">
        <v>2371</v>
      </c>
    </row>
    <row r="125" spans="1:2" ht="12.75">
      <c r="A125" s="95">
        <v>41065</v>
      </c>
      <c r="B125" t="s">
        <v>2365</v>
      </c>
    </row>
    <row r="126" spans="1:2" ht="12.75">
      <c r="A126" s="95">
        <v>41064</v>
      </c>
      <c r="B126" t="s">
        <v>2360</v>
      </c>
    </row>
    <row r="127" spans="1:2" ht="12.75">
      <c r="A127" s="95">
        <v>41052</v>
      </c>
      <c r="B127" t="s">
        <v>2354</v>
      </c>
    </row>
    <row r="128" spans="1:2" ht="12.75">
      <c r="A128" s="95">
        <v>41049</v>
      </c>
      <c r="B128" t="s">
        <v>2346</v>
      </c>
    </row>
    <row r="129" spans="1:2" ht="12.75">
      <c r="A129" s="95">
        <v>41034</v>
      </c>
      <c r="B129" t="s">
        <v>2345</v>
      </c>
    </row>
    <row r="130" spans="1:2" ht="12.75">
      <c r="A130" s="95">
        <v>41029</v>
      </c>
      <c r="B130" t="s">
        <v>2335</v>
      </c>
    </row>
    <row r="131" spans="1:2" ht="12.75">
      <c r="A131" s="95">
        <v>41021</v>
      </c>
      <c r="B131" t="s">
        <v>2325</v>
      </c>
    </row>
    <row r="132" spans="1:2" ht="12.75">
      <c r="A132" s="95">
        <v>41014</v>
      </c>
      <c r="B132" t="s">
        <v>2323</v>
      </c>
    </row>
    <row r="133" spans="1:2" ht="12.75">
      <c r="A133" s="95">
        <v>41012</v>
      </c>
      <c r="B133" t="s">
        <v>2316</v>
      </c>
    </row>
    <row r="134" spans="1:2" ht="12.75">
      <c r="A134" s="95">
        <v>41009</v>
      </c>
      <c r="B134" t="s">
        <v>2310</v>
      </c>
    </row>
    <row r="135" spans="1:2" ht="12.75">
      <c r="A135" s="95">
        <v>41003</v>
      </c>
      <c r="B135" t="s">
        <v>2303</v>
      </c>
    </row>
    <row r="136" spans="1:2" ht="12.75">
      <c r="A136" s="95">
        <v>40994</v>
      </c>
      <c r="B136" t="s">
        <v>2297</v>
      </c>
    </row>
    <row r="137" spans="1:2" ht="12.75">
      <c r="A137" s="95">
        <v>40989</v>
      </c>
      <c r="B137" t="s">
        <v>2295</v>
      </c>
    </row>
    <row r="138" spans="1:2" ht="12.75">
      <c r="A138" s="95">
        <v>40987</v>
      </c>
      <c r="B138" t="s">
        <v>2250</v>
      </c>
    </row>
    <row r="139" spans="1:2" ht="12.75">
      <c r="A139" s="95">
        <v>40983</v>
      </c>
      <c r="B139" t="s">
        <v>2240</v>
      </c>
    </row>
    <row r="140" spans="1:2" ht="12.75">
      <c r="A140" s="95">
        <v>40981</v>
      </c>
      <c r="B140" t="s">
        <v>2239</v>
      </c>
    </row>
    <row r="141" spans="1:2" ht="12.75">
      <c r="A141" s="95">
        <v>40967</v>
      </c>
      <c r="B141" t="s">
        <v>2236</v>
      </c>
    </row>
    <row r="142" spans="1:2" ht="12.75">
      <c r="A142" s="95">
        <v>40959</v>
      </c>
      <c r="B142" t="s">
        <v>2235</v>
      </c>
    </row>
    <row r="143" spans="1:2" ht="12.75">
      <c r="A143" s="95">
        <v>40955</v>
      </c>
      <c r="B143" t="s">
        <v>2230</v>
      </c>
    </row>
    <row r="144" spans="1:2" ht="12" customHeight="1">
      <c r="A144" s="95">
        <v>40950</v>
      </c>
      <c r="B144" t="s">
        <v>2226</v>
      </c>
    </row>
    <row r="145" spans="1:2" ht="12.75">
      <c r="A145" s="95">
        <v>40940</v>
      </c>
      <c r="B145" t="s">
        <v>2221</v>
      </c>
    </row>
    <row r="146" spans="1:2" ht="12.75">
      <c r="A146" s="95">
        <v>40938</v>
      </c>
      <c r="B146" t="s">
        <v>2218</v>
      </c>
    </row>
    <row r="147" ht="12.75">
      <c r="B147" t="s">
        <v>2219</v>
      </c>
    </row>
    <row r="148" spans="1:2" ht="12.75">
      <c r="A148" s="95">
        <v>40918</v>
      </c>
      <c r="B148" t="s">
        <v>2208</v>
      </c>
    </row>
    <row r="149" spans="1:2" ht="12.75">
      <c r="A149" s="95">
        <v>40916</v>
      </c>
      <c r="B149" t="s">
        <v>2200</v>
      </c>
    </row>
    <row r="151" spans="1:2" ht="12.75">
      <c r="A151" s="95">
        <v>40901</v>
      </c>
      <c r="B151" t="s">
        <v>2196</v>
      </c>
    </row>
    <row r="152" spans="1:2" ht="12.75">
      <c r="A152" s="95">
        <v>40899</v>
      </c>
      <c r="B152" t="s">
        <v>2193</v>
      </c>
    </row>
    <row r="153" spans="1:2" ht="12.75">
      <c r="A153" s="95">
        <v>40894</v>
      </c>
      <c r="B153" t="s">
        <v>2190</v>
      </c>
    </row>
    <row r="154" spans="1:2" ht="12.75">
      <c r="A154" s="95">
        <v>41254</v>
      </c>
      <c r="B154" t="s">
        <v>2178</v>
      </c>
    </row>
    <row r="155" spans="1:2" ht="12.75">
      <c r="A155" s="95">
        <v>40877</v>
      </c>
      <c r="B155" t="s">
        <v>2173</v>
      </c>
    </row>
    <row r="156" spans="1:2" ht="12.75">
      <c r="A156" s="95">
        <v>40871</v>
      </c>
      <c r="B156" t="s">
        <v>2167</v>
      </c>
    </row>
    <row r="157" spans="1:2" ht="12.75">
      <c r="A157" s="95">
        <v>40863</v>
      </c>
      <c r="B157" t="s">
        <v>2157</v>
      </c>
    </row>
    <row r="158" spans="1:2" ht="12.75">
      <c r="A158" s="95">
        <v>40862</v>
      </c>
      <c r="B158" t="s">
        <v>2154</v>
      </c>
    </row>
    <row r="159" ht="12.75">
      <c r="B159" t="s">
        <v>2155</v>
      </c>
    </row>
    <row r="160" ht="12.75">
      <c r="B160" t="s">
        <v>2156</v>
      </c>
    </row>
    <row r="161" spans="1:2" ht="12.75">
      <c r="A161" s="95">
        <v>40858</v>
      </c>
      <c r="B161" t="s">
        <v>2140</v>
      </c>
    </row>
    <row r="162" spans="1:2" ht="12.75">
      <c r="A162" s="95">
        <v>40856</v>
      </c>
      <c r="B162" t="s">
        <v>2131</v>
      </c>
    </row>
    <row r="163" ht="12.75">
      <c r="B163" t="s">
        <v>2132</v>
      </c>
    </row>
    <row r="164" ht="12.75">
      <c r="B164" t="s">
        <v>2137</v>
      </c>
    </row>
    <row r="165" ht="12.75">
      <c r="B165" t="s">
        <v>2124</v>
      </c>
    </row>
    <row r="166" spans="1:2" ht="12.75">
      <c r="A166" s="95">
        <v>40853</v>
      </c>
      <c r="B166" t="s">
        <v>2114</v>
      </c>
    </row>
    <row r="167" ht="12.75">
      <c r="B167" t="s">
        <v>2113</v>
      </c>
    </row>
    <row r="168" spans="1:2" ht="12.75">
      <c r="A168" s="95">
        <v>40850</v>
      </c>
      <c r="B168" t="s">
        <v>2099</v>
      </c>
    </row>
    <row r="169" spans="1:2" ht="12.75">
      <c r="A169" s="95">
        <v>40839</v>
      </c>
      <c r="B169" t="s">
        <v>2098</v>
      </c>
    </row>
    <row r="170" spans="1:2" ht="12.75">
      <c r="A170" s="95">
        <v>40837</v>
      </c>
      <c r="B170" t="s">
        <v>2097</v>
      </c>
    </row>
    <row r="171" spans="1:2" ht="12.75">
      <c r="A171" s="95">
        <v>40820</v>
      </c>
      <c r="B171" t="s">
        <v>2090</v>
      </c>
    </row>
    <row r="172" ht="12.75">
      <c r="B172" t="s">
        <v>2094</v>
      </c>
    </row>
    <row r="173" spans="1:2" ht="12.75">
      <c r="A173" s="95">
        <v>40814</v>
      </c>
      <c r="B173" t="s">
        <v>2079</v>
      </c>
    </row>
    <row r="174" spans="1:2" ht="12.75">
      <c r="A174" s="95">
        <v>40803</v>
      </c>
      <c r="B174" t="s">
        <v>2062</v>
      </c>
    </row>
    <row r="175" ht="12.75">
      <c r="B175" t="s">
        <v>2061</v>
      </c>
    </row>
    <row r="176" ht="12.75">
      <c r="B176" t="s">
        <v>2063</v>
      </c>
    </row>
    <row r="177" ht="12.75">
      <c r="B177" t="s">
        <v>2064</v>
      </c>
    </row>
    <row r="178" ht="12.75">
      <c r="B178" t="s">
        <v>2065</v>
      </c>
    </row>
    <row r="179" ht="12.75">
      <c r="B179" t="s">
        <v>2078</v>
      </c>
    </row>
    <row r="180" ht="12.75">
      <c r="B180" t="s">
        <v>2066</v>
      </c>
    </row>
    <row r="181" spans="1:2" ht="12.75">
      <c r="A181" s="95">
        <v>40790</v>
      </c>
      <c r="B181" t="s">
        <v>2045</v>
      </c>
    </row>
    <row r="182" spans="1:2" ht="12.75">
      <c r="A182" s="95">
        <v>40783</v>
      </c>
      <c r="B182" t="s">
        <v>2034</v>
      </c>
    </row>
    <row r="183" spans="1:2" ht="12.75">
      <c r="A183" s="95">
        <v>40782</v>
      </c>
      <c r="B183" t="s">
        <v>2029</v>
      </c>
    </row>
    <row r="184" spans="1:2" ht="12.75">
      <c r="A184" s="95">
        <v>40780</v>
      </c>
      <c r="B184" t="s">
        <v>2026</v>
      </c>
    </row>
    <row r="185" spans="1:2" ht="12.75">
      <c r="A185" s="95">
        <v>40779</v>
      </c>
      <c r="B185" t="s">
        <v>2024</v>
      </c>
    </row>
    <row r="186" spans="1:2" ht="12.75">
      <c r="A186" s="95">
        <v>40778</v>
      </c>
      <c r="B186" t="s">
        <v>2021</v>
      </c>
    </row>
    <row r="187" spans="1:2" ht="12.75">
      <c r="A187" s="95">
        <v>40776</v>
      </c>
      <c r="B187" t="s">
        <v>2019</v>
      </c>
    </row>
    <row r="188" spans="1:2" ht="12.75">
      <c r="A188" s="95">
        <v>40771</v>
      </c>
      <c r="B188" t="s">
        <v>2015</v>
      </c>
    </row>
    <row r="189" spans="1:2" ht="12.75">
      <c r="A189" s="95">
        <v>40770</v>
      </c>
      <c r="B189" t="s">
        <v>2011</v>
      </c>
    </row>
    <row r="190" spans="1:2" ht="12.75">
      <c r="A190" s="95">
        <v>40760</v>
      </c>
      <c r="B190" t="s">
        <v>2009</v>
      </c>
    </row>
    <row r="191" spans="1:2" ht="12.75">
      <c r="A191" s="95">
        <v>40757</v>
      </c>
      <c r="B191" t="s">
        <v>1997</v>
      </c>
    </row>
    <row r="192" ht="12.75">
      <c r="B192" t="s">
        <v>1998</v>
      </c>
    </row>
    <row r="193" spans="1:2" ht="12.75">
      <c r="A193" s="95">
        <v>40753</v>
      </c>
      <c r="B193" t="s">
        <v>1993</v>
      </c>
    </row>
    <row r="194" spans="1:2" ht="12.75">
      <c r="A194" s="95">
        <v>40751</v>
      </c>
      <c r="B194" t="s">
        <v>1989</v>
      </c>
    </row>
    <row r="195" spans="1:2" ht="12.75">
      <c r="A195" s="95">
        <v>40738</v>
      </c>
      <c r="B195" t="s">
        <v>1984</v>
      </c>
    </row>
    <row r="196" ht="12.75">
      <c r="B196" t="s">
        <v>1985</v>
      </c>
    </row>
    <row r="197" spans="1:2" ht="12.75">
      <c r="A197" s="95">
        <v>40736</v>
      </c>
      <c r="B197" t="s">
        <v>1973</v>
      </c>
    </row>
    <row r="198" spans="1:2" ht="12.75">
      <c r="A198" s="95">
        <v>40719</v>
      </c>
      <c r="B198" t="s">
        <v>1969</v>
      </c>
    </row>
    <row r="199" spans="1:2" ht="12.75">
      <c r="A199" s="95">
        <v>40701</v>
      </c>
      <c r="B199" t="s">
        <v>1957</v>
      </c>
    </row>
    <row r="200" spans="1:2" ht="12.75">
      <c r="A200" s="95">
        <v>40698</v>
      </c>
      <c r="B200" t="s">
        <v>1954</v>
      </c>
    </row>
    <row r="201" ht="12.75">
      <c r="B201" t="s">
        <v>1955</v>
      </c>
    </row>
    <row r="202" spans="1:2" ht="12.75">
      <c r="A202" s="95">
        <v>40697</v>
      </c>
      <c r="B202" t="s">
        <v>1945</v>
      </c>
    </row>
    <row r="231" ht="12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Enza</dc:creator>
  <cp:keywords/>
  <dc:description/>
  <cp:lastModifiedBy>Enza</cp:lastModifiedBy>
  <cp:lastPrinted>2010-04-10T19:47:13Z</cp:lastPrinted>
  <dcterms:created xsi:type="dcterms:W3CDTF">2008-10-27T14:05:53Z</dcterms:created>
  <dcterms:modified xsi:type="dcterms:W3CDTF">2013-11-26T19:26:40Z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1288397637</vt:i4>
  </property>
  <property fmtid="{D5CDD505-2E9C-101B-9397-08002B2CF9AE}" pid="3" name="_NewReviewCycle">
    <vt:lpwstr/>
  </property>
  <property fmtid="{D5CDD505-2E9C-101B-9397-08002B2CF9AE}" pid="4" name="_EmailSubject">
    <vt:lpwstr>Tabella calcolo</vt:lpwstr>
  </property>
  <property fmtid="{D5CDD505-2E9C-101B-9397-08002B2CF9AE}" pid="5" name="_AuthorEmail">
    <vt:lpwstr>Paolo.sona@iol.it</vt:lpwstr>
  </property>
  <property fmtid="{D5CDD505-2E9C-101B-9397-08002B2CF9AE}" pid="6" name="_AuthorEmailDisplayName">
    <vt:lpwstr>Paolo</vt:lpwstr>
  </property>
  <property fmtid="{D5CDD505-2E9C-101B-9397-08002B2CF9AE}" pid="7" name="_PreviousAdHocReviewCycleID">
    <vt:i4>1288397637</vt:i4>
  </property>
  <property fmtid="{D5CDD505-2E9C-101B-9397-08002B2CF9AE}" pid="8" name="_ReviewingToolsShownOnce">
    <vt:lpwstr/>
  </property>
</Properties>
</file>